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E:\2025.g\1-12-2025\"/>
    </mc:Choice>
  </mc:AlternateContent>
  <xr:revisionPtr revIDLastSave="0" documentId="13_ncr:1_{72DA9BB4-2106-4614-8527-C238B4E61DB0}"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D109" i="8" l="1"/>
  <c r="D24" i="8"/>
  <c r="E302" i="4"/>
  <c r="D108" i="8" l="1"/>
  <c r="D106" i="8"/>
  <c r="D105" i="8"/>
  <c r="D33" i="8"/>
  <c r="D31" i="8"/>
  <c r="D32" i="8"/>
  <c r="D29" i="8"/>
  <c r="D43" i="8"/>
  <c r="D41" i="8"/>
  <c r="D26" i="8"/>
  <c r="D7" i="8"/>
  <c r="D13" i="8"/>
  <c r="D10" i="8"/>
  <c r="D14" i="8"/>
  <c r="D12" i="8"/>
  <c r="D22" i="8"/>
  <c r="E305" i="5" l="1"/>
  <c r="E302" i="5"/>
  <c r="E25" i="7" l="1"/>
  <c r="D24" i="7"/>
  <c r="E9" i="7"/>
  <c r="D9" i="7"/>
  <c r="L1478" i="9" l="1"/>
  <c r="J1478" i="9"/>
  <c r="F348" i="9"/>
  <c r="F347" i="9"/>
  <c r="F346" i="9"/>
  <c r="F345" i="9"/>
  <c r="F344" i="9"/>
  <c r="F343" i="9"/>
  <c r="F342" i="9"/>
  <c r="M341" i="9"/>
  <c r="L341" i="9"/>
  <c r="E341" i="9"/>
  <c r="H340" i="9"/>
  <c r="G340" i="9"/>
  <c r="F340" i="9"/>
  <c r="F339" i="9"/>
  <c r="F338" i="9"/>
  <c r="F337" i="9"/>
  <c r="F336" i="9"/>
  <c r="H335" i="9"/>
  <c r="G335" i="9"/>
  <c r="E335" i="9" s="1"/>
  <c r="B335" i="9" s="1"/>
  <c r="F335" i="9"/>
  <c r="F334" i="9"/>
  <c r="H333" i="9"/>
  <c r="G333" i="9"/>
  <c r="F333" i="9"/>
  <c r="H332" i="9"/>
  <c r="G332" i="9"/>
  <c r="F332" i="9"/>
  <c r="H331" i="9"/>
  <c r="G331" i="9"/>
  <c r="F331" i="9"/>
  <c r="E331" i="9"/>
  <c r="H330" i="9"/>
  <c r="G330" i="9"/>
  <c r="E330" i="9" s="1"/>
  <c r="F330" i="9"/>
  <c r="H329" i="9"/>
  <c r="G329" i="9"/>
  <c r="F329" i="9"/>
  <c r="H328" i="9"/>
  <c r="G328" i="9"/>
  <c r="E328" i="9" s="1"/>
  <c r="B328" i="9" s="1"/>
  <c r="F328" i="9"/>
  <c r="H327" i="9"/>
  <c r="G327" i="9"/>
  <c r="F327" i="9"/>
  <c r="H326" i="9"/>
  <c r="G326" i="9"/>
  <c r="E326" i="9" s="1"/>
  <c r="B326" i="9" s="1"/>
  <c r="F326" i="9"/>
  <c r="H325" i="9"/>
  <c r="G325" i="9"/>
  <c r="E325" i="9" s="1"/>
  <c r="F325" i="9"/>
  <c r="H324" i="9"/>
  <c r="G324" i="9"/>
  <c r="F324" i="9"/>
  <c r="H323" i="9"/>
  <c r="E323" i="9" s="1"/>
  <c r="B323" i="9" s="1"/>
  <c r="G323" i="9"/>
  <c r="F323" i="9"/>
  <c r="H322" i="9"/>
  <c r="G322" i="9"/>
  <c r="F322" i="9"/>
  <c r="H321" i="9"/>
  <c r="G321" i="9"/>
  <c r="E321" i="9" s="1"/>
  <c r="F321" i="9"/>
  <c r="H320" i="9"/>
  <c r="G320" i="9"/>
  <c r="F320" i="9"/>
  <c r="H319" i="9"/>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G303" i="9"/>
  <c r="F303" i="9"/>
  <c r="F302" i="9"/>
  <c r="F301" i="9"/>
  <c r="F298" i="9" s="1"/>
  <c r="F300" i="9"/>
  <c r="F299" i="9"/>
  <c r="F297" i="9"/>
  <c r="L296" i="9"/>
  <c r="F296" i="9" s="1"/>
  <c r="H296" i="9"/>
  <c r="F295" i="9"/>
  <c r="I294" i="9"/>
  <c r="E294" i="9" s="1"/>
  <c r="H294" i="9"/>
  <c r="F294" i="9"/>
  <c r="E293" i="9"/>
  <c r="M292" i="9"/>
  <c r="L292" i="9"/>
  <c r="F292" i="9"/>
  <c r="E292" i="9"/>
  <c r="M291" i="9"/>
  <c r="L291" i="9"/>
  <c r="E291" i="9"/>
  <c r="M290" i="9"/>
  <c r="F290" i="9" s="1"/>
  <c r="B290" i="9" s="1"/>
  <c r="L290" i="9"/>
  <c r="E290" i="9"/>
  <c r="M289" i="9"/>
  <c r="L289" i="9"/>
  <c r="F289" i="9" s="1"/>
  <c r="E289" i="9"/>
  <c r="M288" i="9"/>
  <c r="L288" i="9"/>
  <c r="F288" i="9"/>
  <c r="B288" i="9" s="1"/>
  <c r="E288" i="9"/>
  <c r="M287" i="9"/>
  <c r="L287" i="9"/>
  <c r="F287" i="9" s="1"/>
  <c r="E287" i="9"/>
  <c r="M286" i="9"/>
  <c r="F286" i="9" s="1"/>
  <c r="L286" i="9"/>
  <c r="E286" i="9"/>
  <c r="M285" i="9"/>
  <c r="L285" i="9"/>
  <c r="E285" i="9"/>
  <c r="M284" i="9"/>
  <c r="L284" i="9"/>
  <c r="F284" i="9" s="1"/>
  <c r="B284" i="9" s="1"/>
  <c r="E284" i="9"/>
  <c r="M283" i="9"/>
  <c r="L283" i="9"/>
  <c r="F283" i="9" s="1"/>
  <c r="E283" i="9"/>
  <c r="M282" i="9"/>
  <c r="L282" i="9"/>
  <c r="E282" i="9"/>
  <c r="M281" i="9"/>
  <c r="L281" i="9"/>
  <c r="E281" i="9"/>
  <c r="M280" i="9"/>
  <c r="L280" i="9"/>
  <c r="F280" i="9" s="1"/>
  <c r="B280" i="9" s="1"/>
  <c r="E280" i="9"/>
  <c r="M279" i="9"/>
  <c r="L279" i="9"/>
  <c r="E279" i="9"/>
  <c r="M278" i="9"/>
  <c r="L278" i="9"/>
  <c r="E278" i="9"/>
  <c r="M277" i="9"/>
  <c r="L277" i="9"/>
  <c r="F277" i="9" s="1"/>
  <c r="E277" i="9"/>
  <c r="M276" i="9"/>
  <c r="L276" i="9"/>
  <c r="F276" i="9"/>
  <c r="E276" i="9"/>
  <c r="M275" i="9"/>
  <c r="L275" i="9"/>
  <c r="E275" i="9"/>
  <c r="M274" i="9"/>
  <c r="F274" i="9" s="1"/>
  <c r="B274" i="9" s="1"/>
  <c r="L274" i="9"/>
  <c r="E274" i="9"/>
  <c r="M273" i="9"/>
  <c r="L273" i="9"/>
  <c r="E273" i="9"/>
  <c r="M272" i="9"/>
  <c r="L272" i="9"/>
  <c r="F272" i="9" s="1"/>
  <c r="B272" i="9" s="1"/>
  <c r="E272" i="9"/>
  <c r="M271" i="9"/>
  <c r="L271" i="9"/>
  <c r="F271" i="9" s="1"/>
  <c r="B271" i="9" s="1"/>
  <c r="E271" i="9"/>
  <c r="M270" i="9"/>
  <c r="L270" i="9"/>
  <c r="F270" i="9" s="1"/>
  <c r="E270" i="9"/>
  <c r="M269" i="9"/>
  <c r="L269" i="9"/>
  <c r="F269" i="9"/>
  <c r="E269" i="9"/>
  <c r="B269" i="9" s="1"/>
  <c r="M268" i="9"/>
  <c r="L268" i="9"/>
  <c r="F268" i="9"/>
  <c r="E268" i="9"/>
  <c r="M267" i="9"/>
  <c r="L267" i="9"/>
  <c r="E267" i="9"/>
  <c r="M266" i="9"/>
  <c r="L266" i="9"/>
  <c r="E266" i="9"/>
  <c r="M265" i="9"/>
  <c r="L265" i="9"/>
  <c r="F265" i="9" s="1"/>
  <c r="E265" i="9"/>
  <c r="M264" i="9"/>
  <c r="L264" i="9"/>
  <c r="F264" i="9" s="1"/>
  <c r="B264" i="9" s="1"/>
  <c r="E264" i="9"/>
  <c r="M263" i="9"/>
  <c r="L263" i="9"/>
  <c r="E263" i="9"/>
  <c r="M262" i="9"/>
  <c r="L262" i="9"/>
  <c r="E262" i="9"/>
  <c r="M261" i="9"/>
  <c r="L261" i="9"/>
  <c r="F261" i="9"/>
  <c r="E261" i="9"/>
  <c r="M260" i="9"/>
  <c r="L260" i="9"/>
  <c r="F260" i="9"/>
  <c r="B260" i="9" s="1"/>
  <c r="E260" i="9"/>
  <c r="M259" i="9"/>
  <c r="L259" i="9"/>
  <c r="F259" i="9" s="1"/>
  <c r="E259" i="9"/>
  <c r="M258" i="9"/>
  <c r="F258" i="9" s="1"/>
  <c r="L258" i="9"/>
  <c r="E258" i="9"/>
  <c r="M257" i="9"/>
  <c r="L257" i="9"/>
  <c r="F257" i="9" s="1"/>
  <c r="E257" i="9"/>
  <c r="M256" i="9"/>
  <c r="L256" i="9"/>
  <c r="F256" i="9" s="1"/>
  <c r="B256" i="9" s="1"/>
  <c r="E256" i="9"/>
  <c r="M255" i="9"/>
  <c r="L255" i="9"/>
  <c r="E255" i="9"/>
  <c r="M254" i="9"/>
  <c r="L254" i="9"/>
  <c r="F254" i="9" s="1"/>
  <c r="B254" i="9" s="1"/>
  <c r="E254" i="9"/>
  <c r="M253" i="9"/>
  <c r="L253" i="9"/>
  <c r="F253" i="9" s="1"/>
  <c r="E253" i="9"/>
  <c r="B253" i="9" s="1"/>
  <c r="M252" i="9"/>
  <c r="L252" i="9"/>
  <c r="F252" i="9"/>
  <c r="E252" i="9"/>
  <c r="M251" i="9"/>
  <c r="L251" i="9"/>
  <c r="E251" i="9"/>
  <c r="M250" i="9"/>
  <c r="F250" i="9" s="1"/>
  <c r="B250" i="9" s="1"/>
  <c r="L250" i="9"/>
  <c r="E250" i="9"/>
  <c r="M249" i="9"/>
  <c r="L249" i="9"/>
  <c r="F249" i="9" s="1"/>
  <c r="E249" i="9"/>
  <c r="M248" i="9"/>
  <c r="L248" i="9"/>
  <c r="F248" i="9"/>
  <c r="B248" i="9" s="1"/>
  <c r="E248" i="9"/>
  <c r="M247" i="9"/>
  <c r="L247" i="9"/>
  <c r="E247" i="9"/>
  <c r="M246" i="9"/>
  <c r="L246" i="9"/>
  <c r="E246" i="9"/>
  <c r="M245" i="9"/>
  <c r="L245" i="9"/>
  <c r="E245" i="9"/>
  <c r="M244" i="9"/>
  <c r="L244" i="9"/>
  <c r="E244" i="9"/>
  <c r="M243" i="9"/>
  <c r="L243" i="9"/>
  <c r="E243" i="9"/>
  <c r="M242" i="9"/>
  <c r="L242" i="9"/>
  <c r="E242" i="9"/>
  <c r="M241" i="9"/>
  <c r="L241" i="9"/>
  <c r="E241" i="9"/>
  <c r="M240" i="9"/>
  <c r="L240" i="9"/>
  <c r="F240" i="9" s="1"/>
  <c r="B240" i="9" s="1"/>
  <c r="E240" i="9"/>
  <c r="M239" i="9"/>
  <c r="L239" i="9"/>
  <c r="E239" i="9"/>
  <c r="M238" i="9"/>
  <c r="L238" i="9"/>
  <c r="E238" i="9"/>
  <c r="M237" i="9"/>
  <c r="L237" i="9"/>
  <c r="E237" i="9"/>
  <c r="M236" i="9"/>
  <c r="L236" i="9"/>
  <c r="E236" i="9"/>
  <c r="M235" i="9"/>
  <c r="L235" i="9"/>
  <c r="E235" i="9"/>
  <c r="M234" i="9"/>
  <c r="L234" i="9"/>
  <c r="E234" i="9"/>
  <c r="M233" i="9"/>
  <c r="L233" i="9"/>
  <c r="F233" i="9" s="1"/>
  <c r="E233" i="9"/>
  <c r="M232" i="9"/>
  <c r="L232" i="9"/>
  <c r="F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G169" i="9"/>
  <c r="F169" i="9"/>
  <c r="H168" i="9"/>
  <c r="G168" i="9"/>
  <c r="E168" i="9" s="1"/>
  <c r="F168" i="9"/>
  <c r="H167" i="9"/>
  <c r="G167" i="9"/>
  <c r="F167" i="9"/>
  <c r="H166" i="9"/>
  <c r="G166" i="9"/>
  <c r="F166" i="9"/>
  <c r="H165" i="9"/>
  <c r="G165" i="9"/>
  <c r="F165" i="9"/>
  <c r="H164" i="9"/>
  <c r="G164" i="9"/>
  <c r="E164" i="9" s="1"/>
  <c r="B164" i="9" s="1"/>
  <c r="F164" i="9"/>
  <c r="H163" i="9"/>
  <c r="G163" i="9"/>
  <c r="E163" i="9" s="1"/>
  <c r="B163" i="9" s="1"/>
  <c r="F163" i="9"/>
  <c r="H162" i="9"/>
  <c r="G162" i="9"/>
  <c r="E162" i="9" s="1"/>
  <c r="B162" i="9" s="1"/>
  <c r="F162" i="9"/>
  <c r="H161" i="9"/>
  <c r="G161" i="9"/>
  <c r="F161" i="9"/>
  <c r="H160" i="9"/>
  <c r="G160" i="9"/>
  <c r="F160" i="9"/>
  <c r="H159" i="9"/>
  <c r="G159" i="9"/>
  <c r="F159" i="9"/>
  <c r="H158" i="9"/>
  <c r="G158" i="9"/>
  <c r="E158" i="9" s="1"/>
  <c r="B158" i="9" s="1"/>
  <c r="F158" i="9"/>
  <c r="H157" i="9"/>
  <c r="G157" i="9"/>
  <c r="F157" i="9"/>
  <c r="F156" i="9"/>
  <c r="H155" i="9"/>
  <c r="G155" i="9"/>
  <c r="F155" i="9"/>
  <c r="H154" i="9"/>
  <c r="E154" i="9" s="1"/>
  <c r="G154" i="9"/>
  <c r="F154" i="9"/>
  <c r="H153" i="9"/>
  <c r="E153" i="9" s="1"/>
  <c r="B153" i="9" s="1"/>
  <c r="G153" i="9"/>
  <c r="F153" i="9"/>
  <c r="H152" i="9"/>
  <c r="G152" i="9"/>
  <c r="F152" i="9"/>
  <c r="H151" i="9"/>
  <c r="G151" i="9"/>
  <c r="E151" i="9" s="1"/>
  <c r="B151" i="9" s="1"/>
  <c r="F151" i="9"/>
  <c r="H150" i="9"/>
  <c r="G150" i="9"/>
  <c r="E150" i="9" s="1"/>
  <c r="F150" i="9"/>
  <c r="H149" i="9"/>
  <c r="E149" i="9" s="1"/>
  <c r="G149" i="9"/>
  <c r="F149" i="9"/>
  <c r="H148" i="9"/>
  <c r="E148" i="9" s="1"/>
  <c r="B148" i="9" s="1"/>
  <c r="G148" i="9"/>
  <c r="F148" i="9"/>
  <c r="H147" i="9"/>
  <c r="G147" i="9"/>
  <c r="F147" i="9"/>
  <c r="H146" i="9"/>
  <c r="G146" i="9"/>
  <c r="F146" i="9"/>
  <c r="H145" i="9"/>
  <c r="G145" i="9"/>
  <c r="E145" i="9" s="1"/>
  <c r="B145" i="9" s="1"/>
  <c r="F145" i="9"/>
  <c r="H144" i="9"/>
  <c r="G144" i="9"/>
  <c r="E144" i="9" s="1"/>
  <c r="B144" i="9" s="1"/>
  <c r="F144" i="9"/>
  <c r="H143" i="9"/>
  <c r="G143" i="9"/>
  <c r="E143" i="9" s="1"/>
  <c r="F143" i="9"/>
  <c r="H142" i="9"/>
  <c r="G142" i="9"/>
  <c r="F142" i="9"/>
  <c r="H141" i="9"/>
  <c r="E141" i="9" s="1"/>
  <c r="B141" i="9" s="1"/>
  <c r="G141" i="9"/>
  <c r="F141" i="9"/>
  <c r="H140" i="9"/>
  <c r="G140" i="9"/>
  <c r="E140" i="9" s="1"/>
  <c r="B140" i="9" s="1"/>
  <c r="F140" i="9"/>
  <c r="H139" i="9"/>
  <c r="G139" i="9"/>
  <c r="F139" i="9"/>
  <c r="H138" i="9"/>
  <c r="G138" i="9"/>
  <c r="F138" i="9"/>
  <c r="H137" i="9"/>
  <c r="G137" i="9"/>
  <c r="E137" i="9" s="1"/>
  <c r="B137" i="9" s="1"/>
  <c r="F137" i="9"/>
  <c r="H136" i="9"/>
  <c r="G136" i="9"/>
  <c r="E136" i="9" s="1"/>
  <c r="F136" i="9"/>
  <c r="H135" i="9"/>
  <c r="G135" i="9"/>
  <c r="F135" i="9"/>
  <c r="H134" i="9"/>
  <c r="G134" i="9"/>
  <c r="F134" i="9"/>
  <c r="H133" i="9"/>
  <c r="G133" i="9"/>
  <c r="F133" i="9"/>
  <c r="H132" i="9"/>
  <c r="G132" i="9"/>
  <c r="E132" i="9" s="1"/>
  <c r="B132" i="9" s="1"/>
  <c r="F132" i="9"/>
  <c r="H131" i="9"/>
  <c r="G131" i="9"/>
  <c r="F131" i="9"/>
  <c r="H130" i="9"/>
  <c r="E130" i="9" s="1"/>
  <c r="G130" i="9"/>
  <c r="F130" i="9"/>
  <c r="B130" i="9"/>
  <c r="H129" i="9"/>
  <c r="G129" i="9"/>
  <c r="F129" i="9"/>
  <c r="E129" i="9"/>
  <c r="B129" i="9" s="1"/>
  <c r="H128" i="9"/>
  <c r="G128" i="9"/>
  <c r="F128" i="9"/>
  <c r="H127" i="9"/>
  <c r="G127" i="9"/>
  <c r="F127" i="9"/>
  <c r="H126" i="9"/>
  <c r="G126" i="9"/>
  <c r="E126" i="9" s="1"/>
  <c r="B126" i="9" s="1"/>
  <c r="F126" i="9"/>
  <c r="H125" i="9"/>
  <c r="G125" i="9"/>
  <c r="F125" i="9"/>
  <c r="H124" i="9"/>
  <c r="G124" i="9"/>
  <c r="F124" i="9"/>
  <c r="E124" i="9"/>
  <c r="B124" i="9" s="1"/>
  <c r="H123" i="9"/>
  <c r="G123" i="9"/>
  <c r="F123" i="9"/>
  <c r="H122" i="9"/>
  <c r="E122" i="9" s="1"/>
  <c r="B122" i="9" s="1"/>
  <c r="G122" i="9"/>
  <c r="F122" i="9"/>
  <c r="H121" i="9"/>
  <c r="G121" i="9"/>
  <c r="E121" i="9" s="1"/>
  <c r="B121" i="9" s="1"/>
  <c r="F121" i="9"/>
  <c r="H120" i="9"/>
  <c r="G120" i="9"/>
  <c r="E120" i="9" s="1"/>
  <c r="B120" i="9" s="1"/>
  <c r="F120" i="9"/>
  <c r="H119" i="9"/>
  <c r="G119" i="9"/>
  <c r="E119" i="9" s="1"/>
  <c r="F119" i="9"/>
  <c r="H118" i="9"/>
  <c r="G118" i="9"/>
  <c r="F118" i="9"/>
  <c r="H117" i="9"/>
  <c r="E117" i="9" s="1"/>
  <c r="B117" i="9" s="1"/>
  <c r="G117" i="9"/>
  <c r="F117" i="9"/>
  <c r="H116" i="9"/>
  <c r="G116" i="9"/>
  <c r="E116" i="9" s="1"/>
  <c r="B116" i="9" s="1"/>
  <c r="F116" i="9"/>
  <c r="H115" i="9"/>
  <c r="G115" i="9"/>
  <c r="F115" i="9"/>
  <c r="H114" i="9"/>
  <c r="G114" i="9"/>
  <c r="F114" i="9"/>
  <c r="H113" i="9"/>
  <c r="G113" i="9"/>
  <c r="E113" i="9" s="1"/>
  <c r="B113" i="9" s="1"/>
  <c r="F113" i="9"/>
  <c r="H112" i="9"/>
  <c r="G112" i="9"/>
  <c r="E112" i="9" s="1"/>
  <c r="F112" i="9"/>
  <c r="H111" i="9"/>
  <c r="G111" i="9"/>
  <c r="E111" i="9" s="1"/>
  <c r="F111" i="9"/>
  <c r="H110" i="9"/>
  <c r="E110" i="9" s="1"/>
  <c r="B110" i="9" s="1"/>
  <c r="G110" i="9"/>
  <c r="F110" i="9"/>
  <c r="H109" i="9"/>
  <c r="G109" i="9"/>
  <c r="E109" i="9" s="1"/>
  <c r="B109" i="9" s="1"/>
  <c r="F109" i="9"/>
  <c r="H108" i="9"/>
  <c r="G108" i="9"/>
  <c r="E108" i="9" s="1"/>
  <c r="B108" i="9" s="1"/>
  <c r="F108" i="9"/>
  <c r="H107" i="9"/>
  <c r="G107" i="9"/>
  <c r="E107" i="9" s="1"/>
  <c r="F107" i="9"/>
  <c r="H106" i="9"/>
  <c r="G106" i="9"/>
  <c r="F106" i="9"/>
  <c r="H105" i="9"/>
  <c r="G105" i="9"/>
  <c r="F105" i="9"/>
  <c r="E105" i="9"/>
  <c r="B105" i="9" s="1"/>
  <c r="H104" i="9"/>
  <c r="G104" i="9"/>
  <c r="E104" i="9" s="1"/>
  <c r="F104" i="9"/>
  <c r="H103" i="9"/>
  <c r="G103" i="9"/>
  <c r="F103" i="9"/>
  <c r="H102" i="9"/>
  <c r="G102" i="9"/>
  <c r="F102" i="9"/>
  <c r="H101" i="9"/>
  <c r="G101" i="9"/>
  <c r="E101" i="9" s="1"/>
  <c r="B101" i="9" s="1"/>
  <c r="F101" i="9"/>
  <c r="H100" i="9"/>
  <c r="G100" i="9"/>
  <c r="E100" i="9" s="1"/>
  <c r="F100" i="9"/>
  <c r="H99" i="9"/>
  <c r="G99" i="9"/>
  <c r="E99" i="9" s="1"/>
  <c r="F99" i="9"/>
  <c r="H98" i="9"/>
  <c r="E98" i="9" s="1"/>
  <c r="B98" i="9" s="1"/>
  <c r="G98" i="9"/>
  <c r="F98" i="9"/>
  <c r="H97" i="9"/>
  <c r="E97" i="9" s="1"/>
  <c r="B97" i="9" s="1"/>
  <c r="G97" i="9"/>
  <c r="F97" i="9"/>
  <c r="H96" i="9"/>
  <c r="G96" i="9"/>
  <c r="F96" i="9"/>
  <c r="H95" i="9"/>
  <c r="G95" i="9"/>
  <c r="E95" i="9" s="1"/>
  <c r="B95" i="9" s="1"/>
  <c r="F95" i="9"/>
  <c r="H94" i="9"/>
  <c r="G94" i="9"/>
  <c r="F94" i="9"/>
  <c r="H93" i="9"/>
  <c r="G93" i="9"/>
  <c r="F93" i="9"/>
  <c r="E93" i="9"/>
  <c r="B93" i="9" s="1"/>
  <c r="H92" i="9"/>
  <c r="G92" i="9"/>
  <c r="E92" i="9" s="1"/>
  <c r="F92" i="9"/>
  <c r="H91" i="9"/>
  <c r="G91" i="9"/>
  <c r="F91" i="9"/>
  <c r="H90" i="9"/>
  <c r="G90" i="9"/>
  <c r="F90" i="9"/>
  <c r="H89" i="9"/>
  <c r="G89" i="9"/>
  <c r="E89" i="9" s="1"/>
  <c r="B89" i="9" s="1"/>
  <c r="F89" i="9"/>
  <c r="H88" i="9"/>
  <c r="G88" i="9"/>
  <c r="E88" i="9" s="1"/>
  <c r="F88" i="9"/>
  <c r="H87" i="9"/>
  <c r="G87" i="9"/>
  <c r="E87" i="9" s="1"/>
  <c r="F87" i="9"/>
  <c r="H86" i="9"/>
  <c r="G86" i="9"/>
  <c r="F86" i="9"/>
  <c r="H85" i="9"/>
  <c r="E85" i="9" s="1"/>
  <c r="B85" i="9" s="1"/>
  <c r="G85" i="9"/>
  <c r="F85" i="9"/>
  <c r="H84" i="9"/>
  <c r="G84" i="9"/>
  <c r="F84" i="9"/>
  <c r="H83" i="9"/>
  <c r="G83" i="9"/>
  <c r="F83" i="9"/>
  <c r="H82" i="9"/>
  <c r="G82" i="9"/>
  <c r="F82" i="9"/>
  <c r="H81" i="9"/>
  <c r="G81" i="9"/>
  <c r="F81" i="9"/>
  <c r="H80" i="9"/>
  <c r="G80" i="9"/>
  <c r="E80" i="9" s="1"/>
  <c r="F80" i="9"/>
  <c r="H79" i="9"/>
  <c r="G79" i="9"/>
  <c r="F79" i="9"/>
  <c r="H78" i="9"/>
  <c r="G78" i="9"/>
  <c r="F78" i="9"/>
  <c r="H77" i="9"/>
  <c r="G77" i="9"/>
  <c r="E77" i="9" s="1"/>
  <c r="B77" i="9" s="1"/>
  <c r="F77" i="9"/>
  <c r="H76" i="9"/>
  <c r="G76" i="9"/>
  <c r="E76" i="9" s="1"/>
  <c r="F76" i="9"/>
  <c r="H75" i="9"/>
  <c r="G75" i="9"/>
  <c r="E75" i="9" s="1"/>
  <c r="F75" i="9"/>
  <c r="H74" i="9"/>
  <c r="E74" i="9" s="1"/>
  <c r="B74" i="9" s="1"/>
  <c r="G74" i="9"/>
  <c r="F74" i="9"/>
  <c r="H73" i="9"/>
  <c r="E73" i="9" s="1"/>
  <c r="B73" i="9" s="1"/>
  <c r="G73" i="9"/>
  <c r="F73" i="9"/>
  <c r="H72" i="9"/>
  <c r="G72" i="9"/>
  <c r="F72" i="9"/>
  <c r="H71" i="9"/>
  <c r="G71" i="9"/>
  <c r="F71" i="9"/>
  <c r="H70" i="9"/>
  <c r="G70" i="9"/>
  <c r="F70" i="9"/>
  <c r="H69" i="9"/>
  <c r="G69" i="9"/>
  <c r="F69" i="9"/>
  <c r="H68" i="9"/>
  <c r="G68" i="9"/>
  <c r="F68" i="9"/>
  <c r="H67" i="9"/>
  <c r="G67" i="9"/>
  <c r="E67" i="9" s="1"/>
  <c r="B67" i="9" s="1"/>
  <c r="F67" i="9"/>
  <c r="H66" i="9"/>
  <c r="G66" i="9"/>
  <c r="F66" i="9"/>
  <c r="H65" i="9"/>
  <c r="G65" i="9"/>
  <c r="E65" i="9" s="1"/>
  <c r="B65" i="9" s="1"/>
  <c r="F65" i="9"/>
  <c r="H64" i="9"/>
  <c r="G64" i="9"/>
  <c r="F64" i="9"/>
  <c r="H63" i="9"/>
  <c r="G63" i="9"/>
  <c r="F63" i="9"/>
  <c r="H62" i="9"/>
  <c r="E62" i="9" s="1"/>
  <c r="B62" i="9" s="1"/>
  <c r="G62" i="9"/>
  <c r="F62" i="9"/>
  <c r="H61" i="9"/>
  <c r="G61" i="9"/>
  <c r="E61" i="9" s="1"/>
  <c r="B61" i="9" s="1"/>
  <c r="F61" i="9"/>
  <c r="H60" i="9"/>
  <c r="G60" i="9"/>
  <c r="E60" i="9" s="1"/>
  <c r="B60" i="9" s="1"/>
  <c r="F60" i="9"/>
  <c r="H59" i="9"/>
  <c r="G59" i="9"/>
  <c r="E59" i="9" s="1"/>
  <c r="F59" i="9"/>
  <c r="H58" i="9"/>
  <c r="G58" i="9"/>
  <c r="F58" i="9"/>
  <c r="H57" i="9"/>
  <c r="G57" i="9"/>
  <c r="F57" i="9"/>
  <c r="E57" i="9"/>
  <c r="B57" i="9" s="1"/>
  <c r="H56" i="9"/>
  <c r="G56" i="9"/>
  <c r="F56" i="9"/>
  <c r="H55" i="9"/>
  <c r="G55" i="9"/>
  <c r="F55" i="9"/>
  <c r="H54" i="9"/>
  <c r="G54" i="9"/>
  <c r="F54" i="9"/>
  <c r="H53" i="9"/>
  <c r="G53" i="9"/>
  <c r="E53" i="9" s="1"/>
  <c r="B53" i="9" s="1"/>
  <c r="F53" i="9"/>
  <c r="H52" i="9"/>
  <c r="G52" i="9"/>
  <c r="F52" i="9"/>
  <c r="H51" i="9"/>
  <c r="G51" i="9"/>
  <c r="F51" i="9"/>
  <c r="H50" i="9"/>
  <c r="E50" i="9" s="1"/>
  <c r="B50" i="9" s="1"/>
  <c r="G50" i="9"/>
  <c r="F50" i="9"/>
  <c r="H49" i="9"/>
  <c r="G49" i="9"/>
  <c r="F49" i="9"/>
  <c r="H48" i="9"/>
  <c r="G48" i="9"/>
  <c r="F48" i="9"/>
  <c r="H47" i="9"/>
  <c r="G47" i="9"/>
  <c r="F47" i="9"/>
  <c r="H46" i="9"/>
  <c r="E46" i="9" s="1"/>
  <c r="B46" i="9" s="1"/>
  <c r="G46" i="9"/>
  <c r="F46" i="9"/>
  <c r="H45" i="9"/>
  <c r="G45" i="9"/>
  <c r="F45" i="9"/>
  <c r="H44" i="9"/>
  <c r="G44" i="9"/>
  <c r="E44" i="9" s="1"/>
  <c r="F44" i="9"/>
  <c r="H43" i="9"/>
  <c r="G43" i="9"/>
  <c r="E43" i="9" s="1"/>
  <c r="F43" i="9"/>
  <c r="H42" i="9"/>
  <c r="G42" i="9"/>
  <c r="F42" i="9"/>
  <c r="H41" i="9"/>
  <c r="G41" i="9"/>
  <c r="F41" i="9"/>
  <c r="H40" i="9"/>
  <c r="G40" i="9"/>
  <c r="E40" i="9" s="1"/>
  <c r="F40" i="9"/>
  <c r="H39" i="9"/>
  <c r="G39" i="9"/>
  <c r="F39" i="9"/>
  <c r="H38" i="9"/>
  <c r="E38" i="9" s="1"/>
  <c r="B38" i="9" s="1"/>
  <c r="G38" i="9"/>
  <c r="F38" i="9"/>
  <c r="H37" i="9"/>
  <c r="G37" i="9"/>
  <c r="F37" i="9"/>
  <c r="H36" i="9"/>
  <c r="G36" i="9"/>
  <c r="F36" i="9"/>
  <c r="H35" i="9"/>
  <c r="G35" i="9"/>
  <c r="E35" i="9" s="1"/>
  <c r="B35" i="9" s="1"/>
  <c r="F35" i="9"/>
  <c r="H34" i="9"/>
  <c r="E34" i="9" s="1"/>
  <c r="B34" i="9" s="1"/>
  <c r="G34" i="9"/>
  <c r="F34" i="9"/>
  <c r="H33" i="9"/>
  <c r="E33" i="9" s="1"/>
  <c r="B33" i="9" s="1"/>
  <c r="G33" i="9"/>
  <c r="F33" i="9"/>
  <c r="H32" i="9"/>
  <c r="G32" i="9"/>
  <c r="F32" i="9"/>
  <c r="H31" i="9"/>
  <c r="G31" i="9"/>
  <c r="F31" i="9"/>
  <c r="H30" i="9"/>
  <c r="E30" i="9" s="1"/>
  <c r="G30" i="9"/>
  <c r="F30" i="9"/>
  <c r="H29" i="9"/>
  <c r="G29" i="9"/>
  <c r="F29" i="9"/>
  <c r="E29" i="9"/>
  <c r="B29" i="9" s="1"/>
  <c r="H28" i="9"/>
  <c r="G28" i="9"/>
  <c r="F28" i="9"/>
  <c r="H27" i="9"/>
  <c r="G27" i="9"/>
  <c r="F27" i="9"/>
  <c r="H26" i="9"/>
  <c r="G26" i="9"/>
  <c r="F26" i="9"/>
  <c r="H25" i="9"/>
  <c r="G25" i="9"/>
  <c r="E25" i="9" s="1"/>
  <c r="B25" i="9" s="1"/>
  <c r="F25" i="9"/>
  <c r="F24" i="9"/>
  <c r="F4" i="9"/>
  <c r="O3" i="9"/>
  <c r="G296" i="9" s="1"/>
  <c r="I3" i="9"/>
  <c r="H3" i="9"/>
  <c r="G3" i="9"/>
  <c r="D104" i="8"/>
  <c r="D97" i="8"/>
  <c r="D92" i="8"/>
  <c r="D87" i="8"/>
  <c r="D82" i="8"/>
  <c r="C1659" i="1" s="1"/>
  <c r="H1659" i="1" s="1"/>
  <c r="D77" i="8"/>
  <c r="D72" i="8"/>
  <c r="D67" i="8"/>
  <c r="D62" i="8"/>
  <c r="C1639" i="1" s="1"/>
  <c r="D57" i="8"/>
  <c r="D52" i="8"/>
  <c r="D46" i="8"/>
  <c r="C1623" i="1" s="1"/>
  <c r="H1623" i="1" s="1"/>
  <c r="D37" i="8"/>
  <c r="C1614" i="1" s="1"/>
  <c r="D27" i="8"/>
  <c r="D25" i="8"/>
  <c r="C1602" i="1" s="1"/>
  <c r="H1602" i="1" s="1"/>
  <c r="D18" i="8"/>
  <c r="D8" i="8"/>
  <c r="E44" i="7"/>
  <c r="D44" i="7"/>
  <c r="E39" i="7"/>
  <c r="E38" i="7" s="1"/>
  <c r="D39" i="7"/>
  <c r="E30" i="7"/>
  <c r="D30" i="7"/>
  <c r="E23" i="7"/>
  <c r="D23" i="7"/>
  <c r="C1556" i="1" s="1"/>
  <c r="E22" i="7"/>
  <c r="I34" i="3" s="1"/>
  <c r="D22" i="7"/>
  <c r="H34" i="3" s="1"/>
  <c r="E14" i="7"/>
  <c r="D14" i="7"/>
  <c r="C1547" i="1" s="1"/>
  <c r="E7" i="7"/>
  <c r="E6" i="7" s="1"/>
  <c r="E5" i="7" s="1"/>
  <c r="I33" i="3" s="1"/>
  <c r="D7" i="7"/>
  <c r="D6" i="7" s="1"/>
  <c r="C1539" i="1"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F107" i="6" s="1"/>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E82" i="6"/>
  <c r="D82" i="6"/>
  <c r="F81" i="6"/>
  <c r="F80" i="6"/>
  <c r="F79" i="6"/>
  <c r="F78" i="6"/>
  <c r="F77" i="6"/>
  <c r="F76" i="6"/>
  <c r="E75" i="6"/>
  <c r="F75" i="6" s="1"/>
  <c r="D75" i="6"/>
  <c r="F74" i="6"/>
  <c r="F73" i="6"/>
  <c r="F72" i="6"/>
  <c r="F71" i="6"/>
  <c r="F70" i="6"/>
  <c r="F69" i="6"/>
  <c r="F68" i="6"/>
  <c r="F67" i="6"/>
  <c r="F66" i="6"/>
  <c r="E66" i="6"/>
  <c r="D1462" i="1" s="1"/>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E28" i="6"/>
  <c r="D28" i="6"/>
  <c r="F27" i="6"/>
  <c r="F26" i="6"/>
  <c r="F25" i="6"/>
  <c r="F24" i="6"/>
  <c r="F23" i="6"/>
  <c r="E22" i="6"/>
  <c r="D1418" i="1" s="1"/>
  <c r="D22" i="6"/>
  <c r="F22" i="6" s="1"/>
  <c r="F21" i="6"/>
  <c r="F20" i="6"/>
  <c r="F19" i="6"/>
  <c r="F18" i="6"/>
  <c r="F17" i="6"/>
  <c r="F16" i="6"/>
  <c r="F15" i="6"/>
  <c r="F14" i="6"/>
  <c r="E13" i="6"/>
  <c r="D13" i="6"/>
  <c r="F13" i="6" s="1"/>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0" i="5"/>
  <c r="F289" i="5"/>
  <c r="F288" i="5"/>
  <c r="F287" i="5"/>
  <c r="F286" i="5"/>
  <c r="F285" i="5"/>
  <c r="F284" i="5"/>
  <c r="F283" i="5"/>
  <c r="F282" i="5"/>
  <c r="F281" i="5"/>
  <c r="F280" i="5"/>
  <c r="F279" i="5"/>
  <c r="F278" i="5"/>
  <c r="E277" i="5"/>
  <c r="E274" i="5" s="1"/>
  <c r="D277" i="5"/>
  <c r="C1281" i="1" s="1"/>
  <c r="F276" i="5"/>
  <c r="F275" i="5"/>
  <c r="F273" i="5"/>
  <c r="F272" i="5"/>
  <c r="F271" i="5"/>
  <c r="F270" i="5"/>
  <c r="F269" i="5"/>
  <c r="F268" i="5"/>
  <c r="F267" i="5"/>
  <c r="F266" i="5"/>
  <c r="F265" i="5"/>
  <c r="E264" i="5"/>
  <c r="D264" i="5"/>
  <c r="F264" i="5" s="1"/>
  <c r="F263" i="5"/>
  <c r="F262" i="5"/>
  <c r="F261" i="5"/>
  <c r="E260" i="5"/>
  <c r="D1264" i="1" s="1"/>
  <c r="D260" i="5"/>
  <c r="D255" i="5" s="1"/>
  <c r="F259" i="5"/>
  <c r="F258" i="5"/>
  <c r="F257" i="5"/>
  <c r="E256" i="5"/>
  <c r="F256" i="5" s="1"/>
  <c r="D256" i="5"/>
  <c r="F254" i="5"/>
  <c r="F253" i="5"/>
  <c r="F252"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F181" i="5" s="1"/>
  <c r="D181" i="5"/>
  <c r="F180" i="5"/>
  <c r="F179" i="5"/>
  <c r="E178" i="5"/>
  <c r="D1182" i="1" s="1"/>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F82" i="5" s="1"/>
  <c r="D82" i="5"/>
  <c r="F81" i="5"/>
  <c r="F80" i="5"/>
  <c r="F79" i="5"/>
  <c r="F78" i="5"/>
  <c r="F77" i="5"/>
  <c r="F76" i="5"/>
  <c r="E76" i="5"/>
  <c r="D76" i="5"/>
  <c r="F75" i="5"/>
  <c r="F74" i="5"/>
  <c r="F73" i="5"/>
  <c r="F72" i="5"/>
  <c r="E71" i="5"/>
  <c r="D71" i="5"/>
  <c r="D70" i="5" s="1"/>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1050" i="1"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E597" i="4"/>
  <c r="F596" i="4"/>
  <c r="F595" i="4"/>
  <c r="E594" i="4"/>
  <c r="D594" i="4"/>
  <c r="F594" i="4" s="1"/>
  <c r="F593" i="4"/>
  <c r="F592" i="4"/>
  <c r="E591" i="4"/>
  <c r="D591" i="4"/>
  <c r="F591" i="4" s="1"/>
  <c r="F590" i="4"/>
  <c r="E589" i="4"/>
  <c r="D589" i="4"/>
  <c r="F589" i="4" s="1"/>
  <c r="F588" i="4"/>
  <c r="F587" i="4"/>
  <c r="F586" i="4"/>
  <c r="F585" i="4"/>
  <c r="E585" i="4"/>
  <c r="E584" i="4" s="1"/>
  <c r="D585" i="4"/>
  <c r="D584" i="4"/>
  <c r="F584" i="4" s="1"/>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F488" i="4"/>
  <c r="E488" i="4"/>
  <c r="D488" i="4"/>
  <c r="F487" i="4"/>
  <c r="F486" i="4"/>
  <c r="F485" i="4"/>
  <c r="E485" i="4"/>
  <c r="D485" i="4"/>
  <c r="F484" i="4"/>
  <c r="F483" i="4"/>
  <c r="F482" i="4"/>
  <c r="F481" i="4"/>
  <c r="F480" i="4"/>
  <c r="E480" i="4"/>
  <c r="E479" i="4" s="1"/>
  <c r="D480" i="4"/>
  <c r="D479" i="4" s="1"/>
  <c r="F479" i="4" s="1"/>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D431" i="4" s="1"/>
  <c r="F431" i="4" s="1"/>
  <c r="F436" i="4"/>
  <c r="F435" i="4"/>
  <c r="F434" i="4"/>
  <c r="F433" i="4"/>
  <c r="F432" i="4"/>
  <c r="E432" i="4"/>
  <c r="E431" i="4" s="1"/>
  <c r="D432" i="4"/>
  <c r="E428" i="4"/>
  <c r="D428" i="4"/>
  <c r="E427" i="4"/>
  <c r="D427" i="4"/>
  <c r="F427" i="4" s="1"/>
  <c r="E426" i="4"/>
  <c r="E647" i="4" s="1"/>
  <c r="D641" i="1" s="1"/>
  <c r="D426" i="4"/>
  <c r="D647" i="4" s="1"/>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D362" i="4"/>
  <c r="F359" i="4"/>
  <c r="E358" i="4"/>
  <c r="D358" i="4"/>
  <c r="F358" i="4" s="1"/>
  <c r="F357" i="4"/>
  <c r="F356"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F278" i="4" s="1"/>
  <c r="D278" i="4"/>
  <c r="F277" i="4"/>
  <c r="F276" i="4"/>
  <c r="F275" i="4"/>
  <c r="E274" i="4"/>
  <c r="D274" i="4"/>
  <c r="F272" i="4"/>
  <c r="F271" i="4"/>
  <c r="F270" i="4"/>
  <c r="E269" i="4"/>
  <c r="D269" i="4"/>
  <c r="F268" i="4"/>
  <c r="F267" i="4"/>
  <c r="F266" i="4"/>
  <c r="F265" i="4"/>
  <c r="F264" i="4"/>
  <c r="F263" i="4"/>
  <c r="E263" i="4"/>
  <c r="E262" i="4" s="1"/>
  <c r="D263" i="4"/>
  <c r="D262" i="4"/>
  <c r="F262" i="4" s="1"/>
  <c r="F261" i="4"/>
  <c r="F260" i="4"/>
  <c r="F259" i="4"/>
  <c r="F258" i="4"/>
  <c r="E257" i="4"/>
  <c r="F257" i="4" s="1"/>
  <c r="D257" i="4"/>
  <c r="F256" i="4"/>
  <c r="F255" i="4"/>
  <c r="E254" i="4"/>
  <c r="D254" i="4"/>
  <c r="F254" i="4" s="1"/>
  <c r="F253" i="4"/>
  <c r="F252" i="4"/>
  <c r="F251" i="4"/>
  <c r="E250" i="4"/>
  <c r="F250" i="4" s="1"/>
  <c r="D250" i="4"/>
  <c r="F249" i="4"/>
  <c r="F248" i="4"/>
  <c r="F247" i="4"/>
  <c r="E246" i="4"/>
  <c r="D246" i="4"/>
  <c r="F245" i="4"/>
  <c r="F244" i="4"/>
  <c r="F243" i="4"/>
  <c r="F242" i="4"/>
  <c r="E242" i="4"/>
  <c r="D242" i="4"/>
  <c r="F241" i="4"/>
  <c r="F240" i="4"/>
  <c r="F239" i="4"/>
  <c r="F238" i="4"/>
  <c r="E237" i="4"/>
  <c r="D237" i="4"/>
  <c r="F236" i="4"/>
  <c r="F235" i="4"/>
  <c r="E234" i="4"/>
  <c r="D234" i="4"/>
  <c r="F234" i="4" s="1"/>
  <c r="F233" i="4"/>
  <c r="F232" i="4"/>
  <c r="E231" i="4"/>
  <c r="D231" i="4"/>
  <c r="F229" i="4"/>
  <c r="F228" i="4"/>
  <c r="F227" i="4"/>
  <c r="F226" i="4"/>
  <c r="E225" i="4"/>
  <c r="F225" i="4" s="1"/>
  <c r="D225" i="4"/>
  <c r="F224" i="4"/>
  <c r="F223" i="4"/>
  <c r="E222" i="4"/>
  <c r="D222" i="4"/>
  <c r="E221" i="4"/>
  <c r="F220" i="4"/>
  <c r="F219" i="4"/>
  <c r="F218" i="4"/>
  <c r="F217" i="4"/>
  <c r="E216" i="4"/>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D141" i="4"/>
  <c r="E140" i="4"/>
  <c r="F139" i="4"/>
  <c r="F138" i="4"/>
  <c r="F137" i="4"/>
  <c r="F136" i="4"/>
  <c r="E135" i="4"/>
  <c r="E134" i="4" s="1"/>
  <c r="D135" i="4"/>
  <c r="F133" i="4"/>
  <c r="F132" i="4"/>
  <c r="F131" i="4"/>
  <c r="F130" i="4"/>
  <c r="E129" i="4"/>
  <c r="F129" i="4" s="1"/>
  <c r="D129" i="4"/>
  <c r="F128" i="4"/>
  <c r="F127" i="4"/>
  <c r="E126" i="4"/>
  <c r="E125" i="4" s="1"/>
  <c r="D121" i="1" s="1"/>
  <c r="D126" i="4"/>
  <c r="D125" i="4" s="1"/>
  <c r="F124" i="4"/>
  <c r="F123" i="4"/>
  <c r="F122" i="4"/>
  <c r="F121" i="4"/>
  <c r="E120" i="4"/>
  <c r="D120" i="4"/>
  <c r="F119" i="4"/>
  <c r="F118" i="4"/>
  <c r="F117" i="4"/>
  <c r="F116" i="4"/>
  <c r="F115" i="4"/>
  <c r="F114" i="4"/>
  <c r="F113" i="4"/>
  <c r="E112" i="4"/>
  <c r="D112" i="4"/>
  <c r="F112" i="4" s="1"/>
  <c r="F111" i="4"/>
  <c r="F110" i="4"/>
  <c r="F109" i="4"/>
  <c r="F108" i="4"/>
  <c r="E107" i="4"/>
  <c r="F107" i="4" s="1"/>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7" i="4"/>
  <c r="F66" i="4"/>
  <c r="F65" i="4"/>
  <c r="E64" i="4"/>
  <c r="D64" i="4"/>
  <c r="F64" i="4" s="1"/>
  <c r="F63" i="4"/>
  <c r="F62" i="4"/>
  <c r="E61" i="4"/>
  <c r="D61" i="4"/>
  <c r="F60" i="4"/>
  <c r="F59" i="4"/>
  <c r="E58" i="4"/>
  <c r="D58" i="4"/>
  <c r="F57" i="4"/>
  <c r="F56" i="4"/>
  <c r="F55" i="4"/>
  <c r="F54" i="4"/>
  <c r="F53" i="4"/>
  <c r="E53" i="4"/>
  <c r="D53" i="4"/>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19" i="1" s="1"/>
  <c r="D23" i="4"/>
  <c r="F22" i="4"/>
  <c r="F21" i="4"/>
  <c r="F20" i="4"/>
  <c r="F19" i="4"/>
  <c r="F18" i="4"/>
  <c r="E17" i="4"/>
  <c r="D17" i="4"/>
  <c r="F17" i="4" s="1"/>
  <c r="F16" i="4"/>
  <c r="F15" i="4"/>
  <c r="F14" i="4"/>
  <c r="F13" i="4"/>
  <c r="F12" i="4"/>
  <c r="F11" i="4"/>
  <c r="F10" i="4"/>
  <c r="F9" i="4"/>
  <c r="E8" i="4"/>
  <c r="D4" i="1" s="1"/>
  <c r="D8"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4" i="1"/>
  <c r="C1684" i="1"/>
  <c r="G1684" i="1" s="1"/>
  <c r="C1683" i="1"/>
  <c r="G1683" i="1" s="1"/>
  <c r="C1682" i="1"/>
  <c r="C1681" i="1"/>
  <c r="H1681" i="1" s="1"/>
  <c r="C1680" i="1"/>
  <c r="C1679" i="1"/>
  <c r="C1678" i="1"/>
  <c r="C1677" i="1"/>
  <c r="C1676" i="1"/>
  <c r="G1675" i="1"/>
  <c r="C1675" i="1"/>
  <c r="H1675" i="1" s="1"/>
  <c r="H1674" i="1"/>
  <c r="C1674" i="1"/>
  <c r="G1674" i="1" s="1"/>
  <c r="G1673" i="1"/>
  <c r="C1673" i="1"/>
  <c r="H1673" i="1" s="1"/>
  <c r="C1672" i="1"/>
  <c r="C1671" i="1"/>
  <c r="H1670" i="1"/>
  <c r="C1670" i="1"/>
  <c r="G1670" i="1" s="1"/>
  <c r="C1669" i="1"/>
  <c r="H1668" i="1"/>
  <c r="C1668" i="1"/>
  <c r="G1668" i="1" s="1"/>
  <c r="C1667" i="1"/>
  <c r="H1667" i="1" s="1"/>
  <c r="C1666" i="1"/>
  <c r="G1666" i="1" s="1"/>
  <c r="C1665" i="1"/>
  <c r="C1664" i="1"/>
  <c r="H1663" i="1"/>
  <c r="G1663" i="1"/>
  <c r="C1663" i="1"/>
  <c r="C1662" i="1"/>
  <c r="H1662" i="1" s="1"/>
  <c r="C1661" i="1"/>
  <c r="C1660" i="1"/>
  <c r="G1660" i="1" s="1"/>
  <c r="G1659" i="1"/>
  <c r="H1658" i="1"/>
  <c r="G1658" i="1"/>
  <c r="C1658" i="1"/>
  <c r="C1657" i="1"/>
  <c r="H1656" i="1"/>
  <c r="C1656" i="1"/>
  <c r="G1656" i="1" s="1"/>
  <c r="G1655" i="1"/>
  <c r="C1655" i="1"/>
  <c r="H1655" i="1" s="1"/>
  <c r="G1654" i="1"/>
  <c r="C1654" i="1"/>
  <c r="H1654" i="1" s="1"/>
  <c r="G1653" i="1"/>
  <c r="C1653" i="1"/>
  <c r="H1653" i="1" s="1"/>
  <c r="H1652" i="1"/>
  <c r="C1652" i="1"/>
  <c r="G1652" i="1" s="1"/>
  <c r="H1651" i="1"/>
  <c r="G1651" i="1"/>
  <c r="C1651" i="1"/>
  <c r="G1650" i="1"/>
  <c r="C1650" i="1"/>
  <c r="H1650" i="1" s="1"/>
  <c r="G1649" i="1"/>
  <c r="C1649" i="1"/>
  <c r="H1649" i="1" s="1"/>
  <c r="H1648" i="1"/>
  <c r="C1648" i="1"/>
  <c r="G1648" i="1" s="1"/>
  <c r="C1647" i="1"/>
  <c r="C1646" i="1"/>
  <c r="H1646" i="1" s="1"/>
  <c r="G1645" i="1"/>
  <c r="C1645" i="1"/>
  <c r="H1645" i="1" s="1"/>
  <c r="C1644" i="1"/>
  <c r="G1644" i="1" s="1"/>
  <c r="H1643" i="1"/>
  <c r="G1643" i="1"/>
  <c r="C1643" i="1"/>
  <c r="H1642" i="1"/>
  <c r="G1642" i="1"/>
  <c r="C1642" i="1"/>
  <c r="C1641" i="1"/>
  <c r="H1641" i="1" s="1"/>
  <c r="C1640" i="1"/>
  <c r="G1640" i="1" s="1"/>
  <c r="H1639" i="1"/>
  <c r="G1639" i="1"/>
  <c r="C1638" i="1"/>
  <c r="C1637" i="1"/>
  <c r="H1637" i="1" s="1"/>
  <c r="C1636" i="1"/>
  <c r="G1635" i="1"/>
  <c r="C1635" i="1"/>
  <c r="H1635" i="1" s="1"/>
  <c r="C1634" i="1"/>
  <c r="C1633" i="1"/>
  <c r="C1632" i="1"/>
  <c r="C1631" i="1"/>
  <c r="H1631" i="1" s="1"/>
  <c r="H1630" i="1"/>
  <c r="C1630" i="1"/>
  <c r="G1630" i="1" s="1"/>
  <c r="C1629" i="1"/>
  <c r="H1629" i="1" s="1"/>
  <c r="G1627" i="1"/>
  <c r="C1627" i="1"/>
  <c r="H1627" i="1" s="1"/>
  <c r="H1626" i="1"/>
  <c r="C1626" i="1"/>
  <c r="G1626" i="1" s="1"/>
  <c r="C1625" i="1"/>
  <c r="H1624" i="1"/>
  <c r="C1624" i="1"/>
  <c r="G1624" i="1" s="1"/>
  <c r="G1623" i="1"/>
  <c r="C1620" i="1"/>
  <c r="G1620" i="1" s="1"/>
  <c r="H1619" i="1"/>
  <c r="G1619" i="1"/>
  <c r="C1619" i="1"/>
  <c r="C1618" i="1"/>
  <c r="H1618" i="1" s="1"/>
  <c r="G1617" i="1"/>
  <c r="C1617" i="1"/>
  <c r="H1617" i="1" s="1"/>
  <c r="C1616" i="1"/>
  <c r="H1615" i="1"/>
  <c r="G1615" i="1"/>
  <c r="C1615" i="1"/>
  <c r="C1613" i="1"/>
  <c r="H1612" i="1"/>
  <c r="C1612" i="1"/>
  <c r="G1612" i="1" s="1"/>
  <c r="C1611" i="1"/>
  <c r="G1611" i="1" s="1"/>
  <c r="C1610" i="1"/>
  <c r="C1609" i="1"/>
  <c r="H1609" i="1" s="1"/>
  <c r="C1608" i="1"/>
  <c r="C1607" i="1"/>
  <c r="C1606" i="1"/>
  <c r="G1606" i="1" s="1"/>
  <c r="C1605" i="1"/>
  <c r="C1604" i="1"/>
  <c r="G1604" i="1" s="1"/>
  <c r="G1603" i="1"/>
  <c r="C1603" i="1"/>
  <c r="H1603" i="1" s="1"/>
  <c r="C1601" i="1"/>
  <c r="H1601" i="1" s="1"/>
  <c r="C1600" i="1"/>
  <c r="C1599" i="1"/>
  <c r="H1599" i="1" s="1"/>
  <c r="C1598" i="1"/>
  <c r="H1598" i="1" s="1"/>
  <c r="G1597" i="1"/>
  <c r="C1597" i="1"/>
  <c r="H1597" i="1" s="1"/>
  <c r="C1596" i="1"/>
  <c r="G1596" i="1" s="1"/>
  <c r="C1595" i="1"/>
  <c r="H1595" i="1" s="1"/>
  <c r="C1594" i="1"/>
  <c r="H1594" i="1" s="1"/>
  <c r="C1593" i="1"/>
  <c r="H1593" i="1" s="1"/>
  <c r="C1592" i="1"/>
  <c r="G1592" i="1" s="1"/>
  <c r="C1591" i="1"/>
  <c r="G1591" i="1" s="1"/>
  <c r="C1590" i="1"/>
  <c r="C1589" i="1"/>
  <c r="H1589" i="1" s="1"/>
  <c r="C1588" i="1"/>
  <c r="G1588" i="1" s="1"/>
  <c r="C1587" i="1"/>
  <c r="G1586" i="1"/>
  <c r="C1586" i="1"/>
  <c r="H1586" i="1" s="1"/>
  <c r="C1584" i="1"/>
  <c r="C1582" i="1"/>
  <c r="G1582" i="1" s="1"/>
  <c r="D1581" i="1"/>
  <c r="C1581" i="1"/>
  <c r="D1580" i="1"/>
  <c r="C1580" i="1"/>
  <c r="D1579" i="1"/>
  <c r="G1579" i="1" s="1"/>
  <c r="C1579" i="1"/>
  <c r="D1578" i="1"/>
  <c r="G1578" i="1" s="1"/>
  <c r="C1578" i="1"/>
  <c r="D1577" i="1"/>
  <c r="C1577" i="1"/>
  <c r="D1576" i="1"/>
  <c r="C1576" i="1"/>
  <c r="D1575" i="1"/>
  <c r="C1575" i="1"/>
  <c r="D1574" i="1"/>
  <c r="G1574" i="1" s="1"/>
  <c r="C1574" i="1"/>
  <c r="D1573" i="1"/>
  <c r="G1573" i="1" s="1"/>
  <c r="C1573" i="1"/>
  <c r="D1572" i="1"/>
  <c r="C1572" i="1"/>
  <c r="D1571" i="1"/>
  <c r="D1570" i="1"/>
  <c r="C1570" i="1"/>
  <c r="D1569" i="1"/>
  <c r="C1569" i="1"/>
  <c r="D1568" i="1"/>
  <c r="G1568" i="1" s="1"/>
  <c r="C1568" i="1"/>
  <c r="D1567" i="1"/>
  <c r="C1567" i="1"/>
  <c r="D1566" i="1"/>
  <c r="C1566" i="1"/>
  <c r="D1565" i="1"/>
  <c r="C1565" i="1"/>
  <c r="D1564" i="1"/>
  <c r="G1564" i="1" s="1"/>
  <c r="C1564" i="1"/>
  <c r="D1563" i="1"/>
  <c r="C1563" i="1"/>
  <c r="D1562" i="1"/>
  <c r="C1562" i="1"/>
  <c r="D1561" i="1"/>
  <c r="C1561" i="1"/>
  <c r="H1560" i="1"/>
  <c r="D1560" i="1"/>
  <c r="C1560" i="1"/>
  <c r="J1559" i="1"/>
  <c r="D1559" i="1"/>
  <c r="C1559" i="1"/>
  <c r="D1558" i="1"/>
  <c r="C1558" i="1"/>
  <c r="D1557" i="1"/>
  <c r="C1557" i="1"/>
  <c r="D1556" i="1"/>
  <c r="D1555" i="1"/>
  <c r="D1554" i="1"/>
  <c r="C1554" i="1"/>
  <c r="H1554" i="1" s="1"/>
  <c r="G1553" i="1"/>
  <c r="D1553" i="1"/>
  <c r="C1553" i="1"/>
  <c r="D1552" i="1"/>
  <c r="C1552" i="1"/>
  <c r="J1552" i="1" s="1"/>
  <c r="D1551" i="1"/>
  <c r="C1551" i="1"/>
  <c r="J1551" i="1" s="1"/>
  <c r="H1550" i="1"/>
  <c r="D1550" i="1"/>
  <c r="C1550" i="1"/>
  <c r="G1549" i="1"/>
  <c r="D1549" i="1"/>
  <c r="C1549" i="1"/>
  <c r="H1548" i="1"/>
  <c r="D1548" i="1"/>
  <c r="C1548" i="1"/>
  <c r="D1547" i="1"/>
  <c r="J1546" i="1"/>
  <c r="G1546" i="1"/>
  <c r="I1546" i="1" s="1"/>
  <c r="D1546" i="1"/>
  <c r="H1546" i="1" s="1"/>
  <c r="C1546" i="1"/>
  <c r="D1545" i="1"/>
  <c r="H1545" i="1" s="1"/>
  <c r="C1545" i="1"/>
  <c r="D1544" i="1"/>
  <c r="G1544" i="1" s="1"/>
  <c r="C1544" i="1"/>
  <c r="D1543" i="1"/>
  <c r="C1543" i="1"/>
  <c r="J1542" i="1"/>
  <c r="D1542" i="1"/>
  <c r="H1542" i="1" s="1"/>
  <c r="C1542" i="1"/>
  <c r="D1541" i="1"/>
  <c r="C1541" i="1"/>
  <c r="D1540" i="1"/>
  <c r="C1540" i="1"/>
  <c r="D1539" i="1"/>
  <c r="D1538" i="1"/>
  <c r="D1536" i="1"/>
  <c r="C1536" i="1"/>
  <c r="D1535" i="1"/>
  <c r="C1535" i="1"/>
  <c r="D1534" i="1"/>
  <c r="C1534" i="1"/>
  <c r="D1533" i="1"/>
  <c r="H1533" i="1" s="1"/>
  <c r="C1533" i="1"/>
  <c r="D1532" i="1"/>
  <c r="C1532" i="1"/>
  <c r="D1531" i="1"/>
  <c r="C1531" i="1"/>
  <c r="D1530" i="1"/>
  <c r="C1530" i="1"/>
  <c r="D1529" i="1"/>
  <c r="H1529" i="1" s="1"/>
  <c r="C1529" i="1"/>
  <c r="D1528" i="1"/>
  <c r="C1528" i="1"/>
  <c r="D1527" i="1"/>
  <c r="C1527" i="1"/>
  <c r="H1526" i="1"/>
  <c r="D1526" i="1"/>
  <c r="C1526" i="1"/>
  <c r="D1525" i="1"/>
  <c r="C1525" i="1"/>
  <c r="D1524" i="1"/>
  <c r="C1524" i="1"/>
  <c r="D1523" i="1"/>
  <c r="C1523" i="1"/>
  <c r="D1522" i="1"/>
  <c r="C1522" i="1"/>
  <c r="D1521" i="1"/>
  <c r="C1521" i="1"/>
  <c r="H1520" i="1"/>
  <c r="D1520" i="1"/>
  <c r="C1520" i="1"/>
  <c r="D1519" i="1"/>
  <c r="C1519" i="1"/>
  <c r="D1518" i="1"/>
  <c r="C1518" i="1"/>
  <c r="H1517" i="1"/>
  <c r="D1517" i="1"/>
  <c r="C1517" i="1"/>
  <c r="D1516" i="1"/>
  <c r="C1516" i="1"/>
  <c r="D1515" i="1"/>
  <c r="C1515" i="1"/>
  <c r="D1514" i="1"/>
  <c r="C1514" i="1"/>
  <c r="D1513" i="1"/>
  <c r="H1513" i="1" s="1"/>
  <c r="C1513" i="1"/>
  <c r="D1512" i="1"/>
  <c r="C1512" i="1"/>
  <c r="D1511" i="1"/>
  <c r="C1511" i="1"/>
  <c r="D1509" i="1"/>
  <c r="H1509" i="1" s="1"/>
  <c r="C1509" i="1"/>
  <c r="D1508" i="1"/>
  <c r="C1508" i="1"/>
  <c r="D1507" i="1"/>
  <c r="C1507" i="1"/>
  <c r="D1506" i="1"/>
  <c r="C1506" i="1"/>
  <c r="D1505" i="1"/>
  <c r="H1505" i="1" s="1"/>
  <c r="C1505" i="1"/>
  <c r="D1504" i="1"/>
  <c r="C1504" i="1"/>
  <c r="H1504" i="1" s="1"/>
  <c r="D1503" i="1"/>
  <c r="C1503" i="1"/>
  <c r="D1502" i="1"/>
  <c r="C1502" i="1"/>
  <c r="G1502" i="1" s="1"/>
  <c r="H1501" i="1"/>
  <c r="D1501" i="1"/>
  <c r="C1501" i="1"/>
  <c r="D1500" i="1"/>
  <c r="C1500" i="1"/>
  <c r="D1499" i="1"/>
  <c r="C1499" i="1"/>
  <c r="D1498" i="1"/>
  <c r="H1498" i="1" s="1"/>
  <c r="C1498" i="1"/>
  <c r="D1497" i="1"/>
  <c r="C1497" i="1"/>
  <c r="D1496" i="1"/>
  <c r="C1496" i="1"/>
  <c r="D1495" i="1"/>
  <c r="C1495" i="1"/>
  <c r="H1494" i="1"/>
  <c r="D1494" i="1"/>
  <c r="C1494" i="1"/>
  <c r="D1493" i="1"/>
  <c r="C1493" i="1"/>
  <c r="D1492" i="1"/>
  <c r="C1492" i="1"/>
  <c r="D1491" i="1"/>
  <c r="C1491" i="1"/>
  <c r="D1490" i="1"/>
  <c r="C1490" i="1"/>
  <c r="D1489" i="1"/>
  <c r="C1489" i="1"/>
  <c r="D1488" i="1"/>
  <c r="C1488" i="1"/>
  <c r="D1487" i="1"/>
  <c r="C1487" i="1"/>
  <c r="C1486" i="1"/>
  <c r="D1484" i="1"/>
  <c r="C1484" i="1"/>
  <c r="G1484" i="1" s="1"/>
  <c r="D1483" i="1"/>
  <c r="C1483" i="1"/>
  <c r="D1482" i="1"/>
  <c r="C1482" i="1"/>
  <c r="D1481" i="1"/>
  <c r="H1481" i="1" s="1"/>
  <c r="C1481" i="1"/>
  <c r="D1480" i="1"/>
  <c r="C1480" i="1"/>
  <c r="D1479" i="1"/>
  <c r="C1479" i="1"/>
  <c r="C1478" i="1"/>
  <c r="D1477" i="1"/>
  <c r="C1477" i="1"/>
  <c r="D1476" i="1"/>
  <c r="C1476" i="1"/>
  <c r="D1475" i="1"/>
  <c r="C1475" i="1"/>
  <c r="D1474" i="1"/>
  <c r="C1474" i="1"/>
  <c r="D1473" i="1"/>
  <c r="H1473" i="1" s="1"/>
  <c r="C1473" i="1"/>
  <c r="D1472" i="1"/>
  <c r="C1472" i="1"/>
  <c r="C1471" i="1"/>
  <c r="D1470" i="1"/>
  <c r="C1470" i="1"/>
  <c r="D1469" i="1"/>
  <c r="C1469" i="1"/>
  <c r="D1468" i="1"/>
  <c r="C1468" i="1"/>
  <c r="D1467" i="1"/>
  <c r="C1467" i="1"/>
  <c r="D1466" i="1"/>
  <c r="C1466" i="1"/>
  <c r="D1465" i="1"/>
  <c r="C1465" i="1"/>
  <c r="H1465" i="1" s="1"/>
  <c r="D1464" i="1"/>
  <c r="H1464" i="1" s="1"/>
  <c r="C1464" i="1"/>
  <c r="D1463" i="1"/>
  <c r="C1463" i="1"/>
  <c r="H1462" i="1"/>
  <c r="C1462" i="1"/>
  <c r="G1462" i="1" s="1"/>
  <c r="D1461" i="1"/>
  <c r="C1461" i="1"/>
  <c r="D1460" i="1"/>
  <c r="C1460" i="1"/>
  <c r="D1459" i="1"/>
  <c r="C1459" i="1"/>
  <c r="D1458" i="1"/>
  <c r="C1458" i="1"/>
  <c r="D1457" i="1"/>
  <c r="C1457" i="1"/>
  <c r="H1456" i="1"/>
  <c r="D1456" i="1"/>
  <c r="C1456" i="1"/>
  <c r="D1455" i="1"/>
  <c r="C1455" i="1"/>
  <c r="D1454" i="1"/>
  <c r="C1454" i="1"/>
  <c r="H1453" i="1"/>
  <c r="D1453" i="1"/>
  <c r="C1453" i="1"/>
  <c r="D1452" i="1"/>
  <c r="C1452" i="1"/>
  <c r="D1451" i="1"/>
  <c r="C1451" i="1"/>
  <c r="D1450" i="1"/>
  <c r="C1450" i="1"/>
  <c r="D1449" i="1"/>
  <c r="H1449" i="1" s="1"/>
  <c r="C1449" i="1"/>
  <c r="D1448" i="1"/>
  <c r="C1448" i="1"/>
  <c r="D1447" i="1"/>
  <c r="C1447" i="1"/>
  <c r="D1446" i="1"/>
  <c r="H1446" i="1" s="1"/>
  <c r="C1446" i="1"/>
  <c r="D1445" i="1"/>
  <c r="C1445" i="1"/>
  <c r="D1444" i="1"/>
  <c r="C1444" i="1"/>
  <c r="D1443" i="1"/>
  <c r="C1443" i="1"/>
  <c r="D1442" i="1"/>
  <c r="C1442" i="1"/>
  <c r="D1441" i="1"/>
  <c r="C1441" i="1"/>
  <c r="H1440" i="1"/>
  <c r="D1440" i="1"/>
  <c r="C1440" i="1"/>
  <c r="D1439" i="1"/>
  <c r="C1439" i="1"/>
  <c r="D1438" i="1"/>
  <c r="C1438" i="1"/>
  <c r="D1437" i="1"/>
  <c r="H1437" i="1" s="1"/>
  <c r="C1437" i="1"/>
  <c r="D1436" i="1"/>
  <c r="C1436" i="1"/>
  <c r="D1435" i="1"/>
  <c r="C1435" i="1"/>
  <c r="D1434" i="1"/>
  <c r="C1434" i="1"/>
  <c r="D1433" i="1"/>
  <c r="H1433" i="1" s="1"/>
  <c r="C1433" i="1"/>
  <c r="D1432" i="1"/>
  <c r="C1432" i="1"/>
  <c r="H1430" i="1"/>
  <c r="D1430" i="1"/>
  <c r="C1430" i="1"/>
  <c r="D1429" i="1"/>
  <c r="C1429" i="1"/>
  <c r="D1428" i="1"/>
  <c r="C1428" i="1"/>
  <c r="G1428" i="1" s="1"/>
  <c r="D1427" i="1"/>
  <c r="C1427" i="1"/>
  <c r="D1426" i="1"/>
  <c r="C1426" i="1"/>
  <c r="D1425" i="1"/>
  <c r="C1425" i="1"/>
  <c r="D1424" i="1"/>
  <c r="C1424" i="1"/>
  <c r="D1423" i="1"/>
  <c r="C1423" i="1"/>
  <c r="D1422" i="1"/>
  <c r="C1422" i="1"/>
  <c r="H1421" i="1"/>
  <c r="D1421" i="1"/>
  <c r="C1421" i="1"/>
  <c r="D1420" i="1"/>
  <c r="C1420" i="1"/>
  <c r="D1419" i="1"/>
  <c r="C1419" i="1"/>
  <c r="C1418" i="1"/>
  <c r="G1418" i="1" s="1"/>
  <c r="D1417" i="1"/>
  <c r="C1417" i="1"/>
  <c r="D1416" i="1"/>
  <c r="C1416" i="1"/>
  <c r="G1416" i="1" s="1"/>
  <c r="D1415" i="1"/>
  <c r="C1415" i="1"/>
  <c r="D1414" i="1"/>
  <c r="C1414" i="1"/>
  <c r="D1413" i="1"/>
  <c r="C1413" i="1"/>
  <c r="D1412" i="1"/>
  <c r="C1412" i="1"/>
  <c r="D1411" i="1"/>
  <c r="C1411" i="1"/>
  <c r="D1410" i="1"/>
  <c r="C1410" i="1"/>
  <c r="G1410" i="1" s="1"/>
  <c r="D1409" i="1"/>
  <c r="C1409" i="1"/>
  <c r="D1408" i="1"/>
  <c r="C1408" i="1"/>
  <c r="D1407" i="1"/>
  <c r="C1407" i="1"/>
  <c r="D1406" i="1"/>
  <c r="H1406" i="1" s="1"/>
  <c r="C1406" i="1"/>
  <c r="D1405" i="1"/>
  <c r="H1405" i="1" s="1"/>
  <c r="C1405" i="1"/>
  <c r="D1404" i="1"/>
  <c r="C1404" i="1"/>
  <c r="D1403" i="1"/>
  <c r="C1403" i="1"/>
  <c r="H1402" i="1"/>
  <c r="D1402" i="1"/>
  <c r="C1402" i="1"/>
  <c r="G1402" i="1" s="1"/>
  <c r="D1401" i="1"/>
  <c r="D1400" i="1"/>
  <c r="C1400" i="1"/>
  <c r="D1399" i="1"/>
  <c r="C1399" i="1"/>
  <c r="D1398" i="1"/>
  <c r="C1398" i="1"/>
  <c r="D1397" i="1"/>
  <c r="C1397" i="1"/>
  <c r="H1397" i="1" s="1"/>
  <c r="D1396" i="1"/>
  <c r="C1396" i="1"/>
  <c r="D1395" i="1"/>
  <c r="C1395" i="1"/>
  <c r="D1394" i="1"/>
  <c r="C1394" i="1"/>
  <c r="D1393" i="1"/>
  <c r="H1393" i="1" s="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H1377" i="1" s="1"/>
  <c r="C1377" i="1"/>
  <c r="D1376" i="1"/>
  <c r="C1376" i="1"/>
  <c r="D1375" i="1"/>
  <c r="C1375" i="1"/>
  <c r="D1374" i="1"/>
  <c r="H1374" i="1" s="1"/>
  <c r="C1374" i="1"/>
  <c r="D1373" i="1"/>
  <c r="H1373" i="1" s="1"/>
  <c r="C1373" i="1"/>
  <c r="D1372" i="1"/>
  <c r="C1372" i="1"/>
  <c r="D1371" i="1"/>
  <c r="C1371" i="1"/>
  <c r="D1370" i="1"/>
  <c r="C1370" i="1"/>
  <c r="D1369" i="1"/>
  <c r="H1369" i="1" s="1"/>
  <c r="C1369" i="1"/>
  <c r="D1368" i="1"/>
  <c r="C1368" i="1"/>
  <c r="D1367" i="1"/>
  <c r="C1367" i="1"/>
  <c r="D1366" i="1"/>
  <c r="C1366" i="1"/>
  <c r="D1365" i="1"/>
  <c r="C1365" i="1"/>
  <c r="H1365" i="1" s="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G1347" i="1" s="1"/>
  <c r="C1347" i="1"/>
  <c r="D1346" i="1"/>
  <c r="C1346" i="1"/>
  <c r="D1345" i="1"/>
  <c r="C1345" i="1"/>
  <c r="D1344" i="1"/>
  <c r="C1344" i="1"/>
  <c r="D1343" i="1"/>
  <c r="C1343" i="1"/>
  <c r="D1342" i="1"/>
  <c r="G1342" i="1" s="1"/>
  <c r="C1342" i="1"/>
  <c r="D1341" i="1"/>
  <c r="G1341" i="1" s="1"/>
  <c r="C1341" i="1"/>
  <c r="D1340" i="1"/>
  <c r="C1340" i="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9" i="1"/>
  <c r="D1329" i="1"/>
  <c r="C1329" i="1"/>
  <c r="G1329"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G1316" i="1"/>
  <c r="D1316" i="1"/>
  <c r="H1316" i="1" s="1"/>
  <c r="C1316" i="1"/>
  <c r="H1315" i="1"/>
  <c r="G1315" i="1"/>
  <c r="D1315" i="1"/>
  <c r="C1315" i="1"/>
  <c r="D1314" i="1"/>
  <c r="C1314" i="1"/>
  <c r="D1313" i="1"/>
  <c r="C1313" i="1"/>
  <c r="D1312" i="1"/>
  <c r="C1312" i="1"/>
  <c r="H1312" i="1" s="1"/>
  <c r="D1311" i="1"/>
  <c r="H1311" i="1" s="1"/>
  <c r="C1311" i="1"/>
  <c r="D1310" i="1"/>
  <c r="C1310" i="1"/>
  <c r="H1309" i="1"/>
  <c r="G1309" i="1"/>
  <c r="D1309" i="1"/>
  <c r="C1309" i="1"/>
  <c r="D1308" i="1"/>
  <c r="H1308" i="1" s="1"/>
  <c r="C1308" i="1"/>
  <c r="D1307" i="1"/>
  <c r="C1307" i="1"/>
  <c r="G1306" i="1"/>
  <c r="D1306" i="1"/>
  <c r="H1306" i="1" s="1"/>
  <c r="C1306" i="1"/>
  <c r="D1305" i="1"/>
  <c r="C1305" i="1"/>
  <c r="D1304" i="1"/>
  <c r="C1304" i="1"/>
  <c r="G1303" i="1"/>
  <c r="D1303" i="1"/>
  <c r="H1303" i="1" s="1"/>
  <c r="C1303" i="1"/>
  <c r="D1302" i="1"/>
  <c r="G1302" i="1" s="1"/>
  <c r="C1302" i="1"/>
  <c r="D1301" i="1"/>
  <c r="G1301" i="1" s="1"/>
  <c r="C1301" i="1"/>
  <c r="D1300" i="1"/>
  <c r="G1299" i="1"/>
  <c r="D1299" i="1"/>
  <c r="H1299" i="1" s="1"/>
  <c r="C1299" i="1"/>
  <c r="D1298" i="1"/>
  <c r="C1298" i="1"/>
  <c r="D1297" i="1"/>
  <c r="H1297" i="1" s="1"/>
  <c r="C1297" i="1"/>
  <c r="G1296" i="1"/>
  <c r="D1296" i="1"/>
  <c r="H1296" i="1" s="1"/>
  <c r="C1296" i="1"/>
  <c r="D1295" i="1"/>
  <c r="C1295" i="1"/>
  <c r="D1294" i="1"/>
  <c r="C1294" i="1"/>
  <c r="D1293" i="1"/>
  <c r="C1293" i="1"/>
  <c r="G1293" i="1" s="1"/>
  <c r="D1292" i="1"/>
  <c r="C1292" i="1"/>
  <c r="D1291" i="1"/>
  <c r="C1291" i="1"/>
  <c r="D1290" i="1"/>
  <c r="C1290" i="1"/>
  <c r="D1289" i="1"/>
  <c r="H1289" i="1" s="1"/>
  <c r="C1289" i="1"/>
  <c r="G1289" i="1" s="1"/>
  <c r="D1288" i="1"/>
  <c r="C1288" i="1"/>
  <c r="G1288" i="1" s="1"/>
  <c r="D1287" i="1"/>
  <c r="C1287" i="1"/>
  <c r="D1286" i="1"/>
  <c r="C1286" i="1"/>
  <c r="G1285" i="1"/>
  <c r="D1285" i="1"/>
  <c r="C1285" i="1"/>
  <c r="D1284" i="1"/>
  <c r="C1284" i="1"/>
  <c r="D1283" i="1"/>
  <c r="H1283" i="1" s="1"/>
  <c r="C1283" i="1"/>
  <c r="D1282" i="1"/>
  <c r="C1282" i="1"/>
  <c r="D1281" i="1"/>
  <c r="D1280" i="1"/>
  <c r="H1280" i="1" s="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D1260" i="1"/>
  <c r="C1260"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D1189" i="1"/>
  <c r="C1189" i="1"/>
  <c r="D1188" i="1"/>
  <c r="C1188" i="1"/>
  <c r="D1187" i="1"/>
  <c r="C1187" i="1"/>
  <c r="D1186" i="1"/>
  <c r="C1186" i="1"/>
  <c r="C1185" i="1"/>
  <c r="D1184" i="1"/>
  <c r="C1184" i="1"/>
  <c r="D1183" i="1"/>
  <c r="C1183"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C1057" i="1"/>
  <c r="D1056" i="1"/>
  <c r="C1056" i="1"/>
  <c r="D1055" i="1"/>
  <c r="C1055" i="1"/>
  <c r="D1054" i="1"/>
  <c r="C1054" i="1"/>
  <c r="D1053" i="1"/>
  <c r="C1053" i="1"/>
  <c r="D1052" i="1"/>
  <c r="C1052" i="1"/>
  <c r="D1051" i="1"/>
  <c r="C1051"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C1017" i="1"/>
  <c r="D1016" i="1"/>
  <c r="C1016" i="1"/>
  <c r="D1015" i="1"/>
  <c r="C1015" i="1"/>
  <c r="D1014" i="1"/>
  <c r="C1014" i="1"/>
  <c r="D1013" i="1"/>
  <c r="C1013" i="1"/>
  <c r="D1010" i="1"/>
  <c r="C1010" i="1"/>
  <c r="D1009" i="1"/>
  <c r="C1009" i="1"/>
  <c r="D1008" i="1"/>
  <c r="G1008" i="1" s="1"/>
  <c r="C1008" i="1"/>
  <c r="D1007" i="1"/>
  <c r="C1007" i="1"/>
  <c r="D1006" i="1"/>
  <c r="C1006" i="1"/>
  <c r="D1005" i="1"/>
  <c r="C1005" i="1"/>
  <c r="D1004" i="1"/>
  <c r="C1004" i="1"/>
  <c r="G1004" i="1" s="1"/>
  <c r="D1003" i="1"/>
  <c r="G1003" i="1" s="1"/>
  <c r="C1003" i="1"/>
  <c r="D1002" i="1"/>
  <c r="C1002" i="1"/>
  <c r="G1001" i="1"/>
  <c r="D1001" i="1"/>
  <c r="C1001" i="1"/>
  <c r="H1001" i="1" s="1"/>
  <c r="D1000" i="1"/>
  <c r="C1000" i="1"/>
  <c r="D999" i="1"/>
  <c r="C999" i="1"/>
  <c r="H999" i="1" s="1"/>
  <c r="D998" i="1"/>
  <c r="C998" i="1"/>
  <c r="D997" i="1"/>
  <c r="C997" i="1"/>
  <c r="D996" i="1"/>
  <c r="G996" i="1" s="1"/>
  <c r="C996" i="1"/>
  <c r="D995" i="1"/>
  <c r="C995" i="1"/>
  <c r="D994" i="1"/>
  <c r="C994" i="1"/>
  <c r="G993" i="1"/>
  <c r="D993" i="1"/>
  <c r="C993" i="1"/>
  <c r="H993" i="1" s="1"/>
  <c r="D992" i="1"/>
  <c r="C992" i="1"/>
  <c r="D991" i="1"/>
  <c r="C991" i="1"/>
  <c r="H991" i="1" s="1"/>
  <c r="D990" i="1"/>
  <c r="C990" i="1"/>
  <c r="D989" i="1"/>
  <c r="C989" i="1"/>
  <c r="D988" i="1"/>
  <c r="C988" i="1"/>
  <c r="D987" i="1"/>
  <c r="C987" i="1"/>
  <c r="D986" i="1"/>
  <c r="C986" i="1"/>
  <c r="D985" i="1"/>
  <c r="C985" i="1"/>
  <c r="D984" i="1"/>
  <c r="G984" i="1" s="1"/>
  <c r="C984" i="1"/>
  <c r="D983" i="1"/>
  <c r="C983" i="1"/>
  <c r="H983" i="1" s="1"/>
  <c r="D982" i="1"/>
  <c r="C982" i="1"/>
  <c r="D981" i="1"/>
  <c r="C981" i="1"/>
  <c r="D980" i="1"/>
  <c r="C980" i="1"/>
  <c r="D979" i="1"/>
  <c r="C979" i="1"/>
  <c r="D978" i="1"/>
  <c r="C978" i="1"/>
  <c r="D977" i="1"/>
  <c r="C977" i="1"/>
  <c r="D976" i="1"/>
  <c r="C976" i="1"/>
  <c r="D975" i="1"/>
  <c r="C975" i="1"/>
  <c r="D974" i="1"/>
  <c r="C974" i="1"/>
  <c r="D973" i="1"/>
  <c r="C973" i="1"/>
  <c r="D972" i="1"/>
  <c r="C972" i="1"/>
  <c r="G972" i="1" s="1"/>
  <c r="G971" i="1"/>
  <c r="D971" i="1"/>
  <c r="C971" i="1"/>
  <c r="D970" i="1"/>
  <c r="C970" i="1"/>
  <c r="D969" i="1"/>
  <c r="C969" i="1"/>
  <c r="H969" i="1" s="1"/>
  <c r="G968" i="1"/>
  <c r="D968" i="1"/>
  <c r="C968" i="1"/>
  <c r="D967" i="1"/>
  <c r="C967" i="1"/>
  <c r="D966" i="1"/>
  <c r="C966" i="1"/>
  <c r="D965" i="1"/>
  <c r="C965" i="1"/>
  <c r="D964" i="1"/>
  <c r="C964" i="1"/>
  <c r="D963" i="1"/>
  <c r="C963" i="1"/>
  <c r="D962" i="1"/>
  <c r="C962" i="1"/>
  <c r="D961" i="1"/>
  <c r="C961" i="1"/>
  <c r="D960" i="1"/>
  <c r="C960" i="1"/>
  <c r="H959" i="1"/>
  <c r="D959" i="1"/>
  <c r="C959" i="1"/>
  <c r="D958" i="1"/>
  <c r="C958" i="1"/>
  <c r="D957" i="1"/>
  <c r="C957" i="1"/>
  <c r="D956" i="1"/>
  <c r="C956" i="1"/>
  <c r="D955" i="1"/>
  <c r="C955" i="1"/>
  <c r="D954" i="1"/>
  <c r="C954" i="1"/>
  <c r="H953" i="1"/>
  <c r="D953" i="1"/>
  <c r="C953" i="1"/>
  <c r="G953" i="1" s="1"/>
  <c r="D952" i="1"/>
  <c r="C952" i="1"/>
  <c r="D951" i="1"/>
  <c r="C951" i="1"/>
  <c r="G951" i="1" s="1"/>
  <c r="H950" i="1"/>
  <c r="D950" i="1"/>
  <c r="C950" i="1"/>
  <c r="D949" i="1"/>
  <c r="C949" i="1"/>
  <c r="D948" i="1"/>
  <c r="C948" i="1"/>
  <c r="D947" i="1"/>
  <c r="C947" i="1"/>
  <c r="D946" i="1"/>
  <c r="C946" i="1"/>
  <c r="D945" i="1"/>
  <c r="C945" i="1"/>
  <c r="D944" i="1"/>
  <c r="C944" i="1"/>
  <c r="H943" i="1"/>
  <c r="D943" i="1"/>
  <c r="C943" i="1"/>
  <c r="D942" i="1"/>
  <c r="C942" i="1"/>
  <c r="D941" i="1"/>
  <c r="C941" i="1"/>
  <c r="D940" i="1"/>
  <c r="C940" i="1"/>
  <c r="D939" i="1"/>
  <c r="C939" i="1"/>
  <c r="D938" i="1"/>
  <c r="C938" i="1"/>
  <c r="H937" i="1"/>
  <c r="D937" i="1"/>
  <c r="C937" i="1"/>
  <c r="G937" i="1" s="1"/>
  <c r="D936" i="1"/>
  <c r="C936" i="1"/>
  <c r="D935" i="1"/>
  <c r="C935" i="1"/>
  <c r="G935" i="1" s="1"/>
  <c r="H934" i="1"/>
  <c r="D934" i="1"/>
  <c r="C934" i="1"/>
  <c r="D933" i="1"/>
  <c r="C933" i="1"/>
  <c r="D932" i="1"/>
  <c r="C932" i="1"/>
  <c r="D931" i="1"/>
  <c r="C931" i="1"/>
  <c r="D930" i="1"/>
  <c r="C930" i="1"/>
  <c r="D929" i="1"/>
  <c r="C929" i="1"/>
  <c r="D928" i="1"/>
  <c r="C928" i="1"/>
  <c r="H927" i="1"/>
  <c r="D927" i="1"/>
  <c r="C927" i="1"/>
  <c r="D926" i="1"/>
  <c r="C926" i="1"/>
  <c r="D925" i="1"/>
  <c r="C925" i="1"/>
  <c r="D924" i="1"/>
  <c r="C924" i="1"/>
  <c r="D923" i="1"/>
  <c r="C923" i="1"/>
  <c r="D922" i="1"/>
  <c r="C922" i="1"/>
  <c r="H921" i="1"/>
  <c r="D921" i="1"/>
  <c r="C921" i="1"/>
  <c r="G921" i="1" s="1"/>
  <c r="D920" i="1"/>
  <c r="C920" i="1"/>
  <c r="D919" i="1"/>
  <c r="C919" i="1"/>
  <c r="G919" i="1" s="1"/>
  <c r="H918" i="1"/>
  <c r="D918" i="1"/>
  <c r="C918" i="1"/>
  <c r="D917" i="1"/>
  <c r="C917" i="1"/>
  <c r="D916" i="1"/>
  <c r="C916" i="1"/>
  <c r="D915" i="1"/>
  <c r="C915" i="1"/>
  <c r="H915" i="1" s="1"/>
  <c r="G914" i="1"/>
  <c r="D914" i="1"/>
  <c r="C914" i="1"/>
  <c r="H914" i="1" s="1"/>
  <c r="D913" i="1"/>
  <c r="G913" i="1" s="1"/>
  <c r="C913" i="1"/>
  <c r="D912" i="1"/>
  <c r="C912" i="1"/>
  <c r="H912" i="1" s="1"/>
  <c r="D911" i="1"/>
  <c r="C911" i="1"/>
  <c r="D910" i="1"/>
  <c r="C910" i="1"/>
  <c r="D909" i="1"/>
  <c r="G909" i="1" s="1"/>
  <c r="C909" i="1"/>
  <c r="D908" i="1"/>
  <c r="C908" i="1"/>
  <c r="H908" i="1" s="1"/>
  <c r="D907" i="1"/>
  <c r="C907" i="1"/>
  <c r="D906" i="1"/>
  <c r="C906" i="1"/>
  <c r="D905" i="1"/>
  <c r="C905" i="1"/>
  <c r="D904" i="1"/>
  <c r="C904" i="1"/>
  <c r="D903" i="1"/>
  <c r="C903" i="1"/>
  <c r="H903" i="1" s="1"/>
  <c r="G902" i="1"/>
  <c r="D902" i="1"/>
  <c r="C902" i="1"/>
  <c r="D901" i="1"/>
  <c r="C901" i="1"/>
  <c r="D900" i="1"/>
  <c r="C900" i="1"/>
  <c r="D899" i="1"/>
  <c r="C899" i="1"/>
  <c r="H899" i="1" s="1"/>
  <c r="G898" i="1"/>
  <c r="D898" i="1"/>
  <c r="C898" i="1"/>
  <c r="H898" i="1" s="1"/>
  <c r="D897" i="1"/>
  <c r="G897" i="1" s="1"/>
  <c r="C897" i="1"/>
  <c r="D896" i="1"/>
  <c r="C896" i="1"/>
  <c r="H896" i="1" s="1"/>
  <c r="D895" i="1"/>
  <c r="C895" i="1"/>
  <c r="D894" i="1"/>
  <c r="C894" i="1"/>
  <c r="D893" i="1"/>
  <c r="G893" i="1" s="1"/>
  <c r="C893" i="1"/>
  <c r="D892" i="1"/>
  <c r="C892" i="1"/>
  <c r="H892" i="1" s="1"/>
  <c r="D891" i="1"/>
  <c r="C891" i="1"/>
  <c r="D890" i="1"/>
  <c r="C890" i="1"/>
  <c r="D889" i="1"/>
  <c r="C889" i="1"/>
  <c r="D888" i="1"/>
  <c r="C888" i="1"/>
  <c r="D887" i="1"/>
  <c r="C887" i="1"/>
  <c r="H887" i="1" s="1"/>
  <c r="G886" i="1"/>
  <c r="D886" i="1"/>
  <c r="C886" i="1"/>
  <c r="D885" i="1"/>
  <c r="C885" i="1"/>
  <c r="D884" i="1"/>
  <c r="C884" i="1"/>
  <c r="D883" i="1"/>
  <c r="C883" i="1"/>
  <c r="H883" i="1" s="1"/>
  <c r="G882" i="1"/>
  <c r="D882" i="1"/>
  <c r="C882" i="1"/>
  <c r="H882" i="1" s="1"/>
  <c r="D881" i="1"/>
  <c r="G881" i="1" s="1"/>
  <c r="C881" i="1"/>
  <c r="D880" i="1"/>
  <c r="C880" i="1"/>
  <c r="H880" i="1" s="1"/>
  <c r="D879" i="1"/>
  <c r="C879" i="1"/>
  <c r="D878" i="1"/>
  <c r="C878" i="1"/>
  <c r="D877" i="1"/>
  <c r="G877" i="1" s="1"/>
  <c r="C877" i="1"/>
  <c r="D876" i="1"/>
  <c r="C876" i="1"/>
  <c r="H876" i="1" s="1"/>
  <c r="D875" i="1"/>
  <c r="C875" i="1"/>
  <c r="D874" i="1"/>
  <c r="C874" i="1"/>
  <c r="D873" i="1"/>
  <c r="C873" i="1"/>
  <c r="D872" i="1"/>
  <c r="C872" i="1"/>
  <c r="D871" i="1"/>
  <c r="C871" i="1"/>
  <c r="H871" i="1" s="1"/>
  <c r="G870" i="1"/>
  <c r="D870" i="1"/>
  <c r="C870" i="1"/>
  <c r="D869" i="1"/>
  <c r="C869" i="1"/>
  <c r="D868" i="1"/>
  <c r="C868" i="1"/>
  <c r="D867" i="1"/>
  <c r="C867" i="1"/>
  <c r="H867" i="1" s="1"/>
  <c r="G866" i="1"/>
  <c r="D866" i="1"/>
  <c r="C866" i="1"/>
  <c r="H866" i="1" s="1"/>
  <c r="D865" i="1"/>
  <c r="G865" i="1" s="1"/>
  <c r="C865" i="1"/>
  <c r="D864" i="1"/>
  <c r="C864" i="1"/>
  <c r="H864" i="1" s="1"/>
  <c r="D863" i="1"/>
  <c r="C863" i="1"/>
  <c r="D862" i="1"/>
  <c r="C862" i="1"/>
  <c r="D861" i="1"/>
  <c r="G861" i="1" s="1"/>
  <c r="C861" i="1"/>
  <c r="D860" i="1"/>
  <c r="C860" i="1"/>
  <c r="H860" i="1" s="1"/>
  <c r="D859" i="1"/>
  <c r="C859" i="1"/>
  <c r="D858" i="1"/>
  <c r="C858" i="1"/>
  <c r="D857" i="1"/>
  <c r="C857" i="1"/>
  <c r="D856" i="1"/>
  <c r="C856" i="1"/>
  <c r="D855" i="1"/>
  <c r="C855" i="1"/>
  <c r="H855" i="1" s="1"/>
  <c r="G854" i="1"/>
  <c r="D854" i="1"/>
  <c r="C854" i="1"/>
  <c r="D853" i="1"/>
  <c r="C853" i="1"/>
  <c r="D852" i="1"/>
  <c r="C852" i="1"/>
  <c r="D851" i="1"/>
  <c r="C851" i="1"/>
  <c r="H851" i="1" s="1"/>
  <c r="D850" i="1"/>
  <c r="G850" i="1" s="1"/>
  <c r="C850" i="1"/>
  <c r="D849" i="1"/>
  <c r="C849" i="1"/>
  <c r="D848" i="1"/>
  <c r="C848" i="1"/>
  <c r="D847" i="1"/>
  <c r="C847" i="1"/>
  <c r="H847" i="1" s="1"/>
  <c r="D846" i="1"/>
  <c r="C846" i="1"/>
  <c r="G846" i="1" s="1"/>
  <c r="D845" i="1"/>
  <c r="G845" i="1" s="1"/>
  <c r="C845" i="1"/>
  <c r="D844" i="1"/>
  <c r="C844" i="1"/>
  <c r="D843" i="1"/>
  <c r="C843" i="1"/>
  <c r="D842" i="1"/>
  <c r="C842" i="1"/>
  <c r="G842" i="1" s="1"/>
  <c r="D841" i="1"/>
  <c r="G841" i="1" s="1"/>
  <c r="C841" i="1"/>
  <c r="D840" i="1"/>
  <c r="C840" i="1"/>
  <c r="H840" i="1" s="1"/>
  <c r="D839" i="1"/>
  <c r="C839" i="1"/>
  <c r="D838" i="1"/>
  <c r="C838" i="1"/>
  <c r="G838" i="1" s="1"/>
  <c r="D837" i="1"/>
  <c r="C837" i="1"/>
  <c r="D836" i="1"/>
  <c r="C836" i="1"/>
  <c r="H836" i="1" s="1"/>
  <c r="D835" i="1"/>
  <c r="C835" i="1"/>
  <c r="H835" i="1" s="1"/>
  <c r="D834" i="1"/>
  <c r="G834" i="1" s="1"/>
  <c r="C834" i="1"/>
  <c r="D833" i="1"/>
  <c r="C833" i="1"/>
  <c r="D832" i="1"/>
  <c r="C832" i="1"/>
  <c r="D831" i="1"/>
  <c r="C831" i="1"/>
  <c r="H831" i="1" s="1"/>
  <c r="G830" i="1"/>
  <c r="D830" i="1"/>
  <c r="C830" i="1"/>
  <c r="D829" i="1"/>
  <c r="C829" i="1"/>
  <c r="D828" i="1"/>
  <c r="C828" i="1"/>
  <c r="H828" i="1" s="1"/>
  <c r="D827" i="1"/>
  <c r="C827" i="1"/>
  <c r="H827" i="1" s="1"/>
  <c r="D826" i="1"/>
  <c r="C826" i="1"/>
  <c r="G826" i="1" s="1"/>
  <c r="D825" i="1"/>
  <c r="G825" i="1" s="1"/>
  <c r="C825" i="1"/>
  <c r="D824" i="1"/>
  <c r="C824" i="1"/>
  <c r="H824" i="1" s="1"/>
  <c r="D823" i="1"/>
  <c r="C823" i="1"/>
  <c r="D822" i="1"/>
  <c r="C822" i="1"/>
  <c r="G822" i="1" s="1"/>
  <c r="D821" i="1"/>
  <c r="C821" i="1"/>
  <c r="D820" i="1"/>
  <c r="C820" i="1"/>
  <c r="H820" i="1" s="1"/>
  <c r="D819" i="1"/>
  <c r="C819" i="1"/>
  <c r="H819" i="1" s="1"/>
  <c r="D818" i="1"/>
  <c r="G818" i="1" s="1"/>
  <c r="C818" i="1"/>
  <c r="D817" i="1"/>
  <c r="C817" i="1"/>
  <c r="D816" i="1"/>
  <c r="C816" i="1"/>
  <c r="D815" i="1"/>
  <c r="C815" i="1"/>
  <c r="H815" i="1" s="1"/>
  <c r="G814" i="1"/>
  <c r="D814" i="1"/>
  <c r="C814" i="1"/>
  <c r="D813" i="1"/>
  <c r="C813" i="1"/>
  <c r="D812" i="1"/>
  <c r="C812" i="1"/>
  <c r="H812" i="1" s="1"/>
  <c r="D811" i="1"/>
  <c r="C811" i="1"/>
  <c r="H811" i="1" s="1"/>
  <c r="D810" i="1"/>
  <c r="C810" i="1"/>
  <c r="G810" i="1" s="1"/>
  <c r="D809" i="1"/>
  <c r="G809" i="1" s="1"/>
  <c r="C809" i="1"/>
  <c r="D808" i="1"/>
  <c r="C808" i="1"/>
  <c r="H808" i="1" s="1"/>
  <c r="D807" i="1"/>
  <c r="C807" i="1"/>
  <c r="D806" i="1"/>
  <c r="C806" i="1"/>
  <c r="G806" i="1" s="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G753" i="1"/>
  <c r="D753" i="1"/>
  <c r="H753" i="1" s="1"/>
  <c r="C753" i="1"/>
  <c r="G752" i="1"/>
  <c r="D752" i="1"/>
  <c r="H752" i="1" s="1"/>
  <c r="C752" i="1"/>
  <c r="D751" i="1"/>
  <c r="H751" i="1" s="1"/>
  <c r="C751" i="1"/>
  <c r="D750" i="1"/>
  <c r="C750" i="1"/>
  <c r="G749" i="1"/>
  <c r="D749" i="1"/>
  <c r="H749" i="1" s="1"/>
  <c r="C749" i="1"/>
  <c r="G748" i="1"/>
  <c r="D748" i="1"/>
  <c r="H748" i="1" s="1"/>
  <c r="C748" i="1"/>
  <c r="G747" i="1"/>
  <c r="D747" i="1"/>
  <c r="H747" i="1" s="1"/>
  <c r="C747" i="1"/>
  <c r="D746" i="1"/>
  <c r="C746" i="1"/>
  <c r="G745" i="1"/>
  <c r="D745" i="1"/>
  <c r="H745" i="1" s="1"/>
  <c r="C745" i="1"/>
  <c r="G744" i="1"/>
  <c r="D744" i="1"/>
  <c r="H744" i="1" s="1"/>
  <c r="C744" i="1"/>
  <c r="D743" i="1"/>
  <c r="H743" i="1" s="1"/>
  <c r="C743" i="1"/>
  <c r="D742" i="1"/>
  <c r="C742" i="1"/>
  <c r="G741" i="1"/>
  <c r="D741" i="1"/>
  <c r="H741" i="1" s="1"/>
  <c r="C741" i="1"/>
  <c r="G740" i="1"/>
  <c r="D740" i="1"/>
  <c r="H740" i="1" s="1"/>
  <c r="C740" i="1"/>
  <c r="G739" i="1"/>
  <c r="D739" i="1"/>
  <c r="H739" i="1" s="1"/>
  <c r="C739" i="1"/>
  <c r="D738" i="1"/>
  <c r="C738" i="1"/>
  <c r="D737" i="1"/>
  <c r="C737" i="1"/>
  <c r="G737" i="1" s="1"/>
  <c r="H736" i="1"/>
  <c r="D736" i="1"/>
  <c r="C736" i="1"/>
  <c r="G736" i="1" s="1"/>
  <c r="D735" i="1"/>
  <c r="C735" i="1"/>
  <c r="D734" i="1"/>
  <c r="C734" i="1"/>
  <c r="H733" i="1"/>
  <c r="D733" i="1"/>
  <c r="C733" i="1"/>
  <c r="G733" i="1" s="1"/>
  <c r="H732" i="1"/>
  <c r="D732" i="1"/>
  <c r="C732" i="1"/>
  <c r="G732" i="1" s="1"/>
  <c r="D731" i="1"/>
  <c r="C731" i="1"/>
  <c r="G730" i="1"/>
  <c r="D730" i="1"/>
  <c r="C730" i="1"/>
  <c r="H729" i="1"/>
  <c r="G729" i="1"/>
  <c r="D729" i="1"/>
  <c r="C729" i="1"/>
  <c r="H728" i="1"/>
  <c r="G728" i="1"/>
  <c r="D728" i="1"/>
  <c r="C728" i="1"/>
  <c r="H727" i="1"/>
  <c r="G727" i="1"/>
  <c r="D727" i="1"/>
  <c r="C727" i="1"/>
  <c r="H726" i="1"/>
  <c r="D726" i="1"/>
  <c r="C726" i="1"/>
  <c r="G725" i="1"/>
  <c r="D725" i="1"/>
  <c r="H725" i="1" s="1"/>
  <c r="C725" i="1"/>
  <c r="D724" i="1"/>
  <c r="C724" i="1"/>
  <c r="G723" i="1"/>
  <c r="D723" i="1"/>
  <c r="H723" i="1" s="1"/>
  <c r="C723" i="1"/>
  <c r="G722" i="1"/>
  <c r="D722" i="1"/>
  <c r="H722" i="1" s="1"/>
  <c r="C722" i="1"/>
  <c r="D721" i="1"/>
  <c r="H721" i="1" s="1"/>
  <c r="C721" i="1"/>
  <c r="D720" i="1"/>
  <c r="C720" i="1"/>
  <c r="G719" i="1"/>
  <c r="D719" i="1"/>
  <c r="H719" i="1" s="1"/>
  <c r="C719" i="1"/>
  <c r="G718" i="1"/>
  <c r="D718" i="1"/>
  <c r="H718" i="1" s="1"/>
  <c r="C718" i="1"/>
  <c r="G717" i="1"/>
  <c r="D717" i="1"/>
  <c r="H717" i="1" s="1"/>
  <c r="C717" i="1"/>
  <c r="D716" i="1"/>
  <c r="C716" i="1"/>
  <c r="D715" i="1"/>
  <c r="C715" i="1"/>
  <c r="G715" i="1" s="1"/>
  <c r="H714" i="1"/>
  <c r="D714" i="1"/>
  <c r="C714" i="1"/>
  <c r="G714" i="1" s="1"/>
  <c r="D713" i="1"/>
  <c r="C713" i="1"/>
  <c r="D712" i="1"/>
  <c r="C712" i="1"/>
  <c r="H711" i="1"/>
  <c r="D711" i="1"/>
  <c r="C711" i="1"/>
  <c r="G711" i="1" s="1"/>
  <c r="H710" i="1"/>
  <c r="D710" i="1"/>
  <c r="C710" i="1"/>
  <c r="G710" i="1" s="1"/>
  <c r="D709" i="1"/>
  <c r="C709" i="1"/>
  <c r="D708" i="1"/>
  <c r="C708" i="1"/>
  <c r="H707" i="1"/>
  <c r="D707" i="1"/>
  <c r="C707" i="1"/>
  <c r="G707" i="1" s="1"/>
  <c r="H706" i="1"/>
  <c r="D706" i="1"/>
  <c r="C706" i="1"/>
  <c r="G706" i="1" s="1"/>
  <c r="D705" i="1"/>
  <c r="C705" i="1"/>
  <c r="G704" i="1"/>
  <c r="D704" i="1"/>
  <c r="H704" i="1" s="1"/>
  <c r="C704" i="1"/>
  <c r="D703" i="1"/>
  <c r="H703" i="1" s="1"/>
  <c r="C703" i="1"/>
  <c r="D702" i="1"/>
  <c r="C702" i="1"/>
  <c r="G701" i="1"/>
  <c r="D701" i="1"/>
  <c r="H701" i="1" s="1"/>
  <c r="C701" i="1"/>
  <c r="G700" i="1"/>
  <c r="D700" i="1"/>
  <c r="H700" i="1" s="1"/>
  <c r="C700" i="1"/>
  <c r="G699" i="1"/>
  <c r="D699" i="1"/>
  <c r="H699" i="1" s="1"/>
  <c r="C699" i="1"/>
  <c r="D698" i="1"/>
  <c r="C698" i="1"/>
  <c r="G697" i="1"/>
  <c r="D697" i="1"/>
  <c r="H697" i="1" s="1"/>
  <c r="C697" i="1"/>
  <c r="G696" i="1"/>
  <c r="D696" i="1"/>
  <c r="H696" i="1" s="1"/>
  <c r="C696" i="1"/>
  <c r="D695" i="1"/>
  <c r="H695" i="1" s="1"/>
  <c r="C695" i="1"/>
  <c r="D694" i="1"/>
  <c r="C694" i="1"/>
  <c r="G693" i="1"/>
  <c r="D693" i="1"/>
  <c r="H693" i="1" s="1"/>
  <c r="C693" i="1"/>
  <c r="G692" i="1"/>
  <c r="D692" i="1"/>
  <c r="H692" i="1" s="1"/>
  <c r="C692" i="1"/>
  <c r="G691" i="1"/>
  <c r="D691" i="1"/>
  <c r="H691" i="1" s="1"/>
  <c r="C691" i="1"/>
  <c r="D690" i="1"/>
  <c r="C690" i="1"/>
  <c r="G689" i="1"/>
  <c r="D689" i="1"/>
  <c r="H689" i="1" s="1"/>
  <c r="C689" i="1"/>
  <c r="G688" i="1"/>
  <c r="D688" i="1"/>
  <c r="H688" i="1" s="1"/>
  <c r="C688" i="1"/>
  <c r="D687" i="1"/>
  <c r="H687" i="1" s="1"/>
  <c r="C687" i="1"/>
  <c r="D686" i="1"/>
  <c r="C686" i="1"/>
  <c r="G685" i="1"/>
  <c r="D685" i="1"/>
  <c r="H685" i="1" s="1"/>
  <c r="C685" i="1"/>
  <c r="G684" i="1"/>
  <c r="D684" i="1"/>
  <c r="H684" i="1" s="1"/>
  <c r="C684" i="1"/>
  <c r="G683" i="1"/>
  <c r="D683" i="1"/>
  <c r="H683" i="1" s="1"/>
  <c r="C683" i="1"/>
  <c r="D682" i="1"/>
  <c r="C682" i="1"/>
  <c r="G681" i="1"/>
  <c r="D681" i="1"/>
  <c r="H681" i="1" s="1"/>
  <c r="C681" i="1"/>
  <c r="G680" i="1"/>
  <c r="D680" i="1"/>
  <c r="H680" i="1" s="1"/>
  <c r="C680" i="1"/>
  <c r="D679" i="1"/>
  <c r="H679" i="1" s="1"/>
  <c r="C679" i="1"/>
  <c r="D678" i="1"/>
  <c r="C678" i="1"/>
  <c r="G677" i="1"/>
  <c r="D677" i="1"/>
  <c r="H677" i="1" s="1"/>
  <c r="C677" i="1"/>
  <c r="G676" i="1"/>
  <c r="D676" i="1"/>
  <c r="H676" i="1" s="1"/>
  <c r="C676" i="1"/>
  <c r="G675" i="1"/>
  <c r="D675" i="1"/>
  <c r="H675" i="1" s="1"/>
  <c r="C675" i="1"/>
  <c r="D674" i="1"/>
  <c r="C674" i="1"/>
  <c r="G674" i="1" s="1"/>
  <c r="D673" i="1"/>
  <c r="C673" i="1"/>
  <c r="D672" i="1"/>
  <c r="C672" i="1"/>
  <c r="D671" i="1"/>
  <c r="C671" i="1"/>
  <c r="D670" i="1"/>
  <c r="C670" i="1"/>
  <c r="D669" i="1"/>
  <c r="C669" i="1"/>
  <c r="D668" i="1"/>
  <c r="C668" i="1"/>
  <c r="D667" i="1"/>
  <c r="C667" i="1"/>
  <c r="D666" i="1"/>
  <c r="C666" i="1"/>
  <c r="D665" i="1"/>
  <c r="C665" i="1"/>
  <c r="H665" i="1" s="1"/>
  <c r="D664" i="1"/>
  <c r="C664" i="1"/>
  <c r="D663" i="1"/>
  <c r="C663" i="1"/>
  <c r="D662" i="1"/>
  <c r="H662" i="1" s="1"/>
  <c r="C662" i="1"/>
  <c r="D661" i="1"/>
  <c r="C661" i="1"/>
  <c r="G660" i="1"/>
  <c r="D660" i="1"/>
  <c r="H660" i="1" s="1"/>
  <c r="C660" i="1"/>
  <c r="G659" i="1"/>
  <c r="D659" i="1"/>
  <c r="H659" i="1" s="1"/>
  <c r="C659" i="1"/>
  <c r="D658" i="1"/>
  <c r="H658" i="1" s="1"/>
  <c r="C658" i="1"/>
  <c r="D657" i="1"/>
  <c r="C657" i="1"/>
  <c r="H657" i="1" s="1"/>
  <c r="H656" i="1"/>
  <c r="D656" i="1"/>
  <c r="C656" i="1"/>
  <c r="G656" i="1" s="1"/>
  <c r="H655" i="1"/>
  <c r="D655" i="1"/>
  <c r="C655" i="1"/>
  <c r="G655" i="1" s="1"/>
  <c r="D654" i="1"/>
  <c r="C654" i="1"/>
  <c r="D653" i="1"/>
  <c r="C653" i="1"/>
  <c r="G652" i="1"/>
  <c r="D652" i="1"/>
  <c r="C652" i="1"/>
  <c r="H651" i="1"/>
  <c r="G651" i="1"/>
  <c r="D651" i="1"/>
  <c r="C651" i="1"/>
  <c r="D650" i="1"/>
  <c r="H650" i="1" s="1"/>
  <c r="C650" i="1"/>
  <c r="D649" i="1"/>
  <c r="C649" i="1"/>
  <c r="H648" i="1"/>
  <c r="D648" i="1"/>
  <c r="C648" i="1"/>
  <c r="D647" i="1"/>
  <c r="G647" i="1" s="1"/>
  <c r="C647" i="1"/>
  <c r="D646" i="1"/>
  <c r="C646" i="1"/>
  <c r="H645" i="1"/>
  <c r="D645" i="1"/>
  <c r="C645" i="1"/>
  <c r="G645" i="1" s="1"/>
  <c r="C641"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D622" i="1"/>
  <c r="C622" i="1"/>
  <c r="G622" i="1" s="1"/>
  <c r="D621" i="1"/>
  <c r="C621" i="1"/>
  <c r="D620" i="1"/>
  <c r="C620" i="1"/>
  <c r="H619" i="1"/>
  <c r="D619" i="1"/>
  <c r="C619" i="1"/>
  <c r="G619" i="1" s="1"/>
  <c r="H618" i="1"/>
  <c r="D618" i="1"/>
  <c r="C618" i="1"/>
  <c r="G618" i="1" s="1"/>
  <c r="D617" i="1"/>
  <c r="C617" i="1"/>
  <c r="D616" i="1"/>
  <c r="C616" i="1"/>
  <c r="H615" i="1"/>
  <c r="D615" i="1"/>
  <c r="C615" i="1"/>
  <c r="G615" i="1" s="1"/>
  <c r="H614" i="1"/>
  <c r="D614" i="1"/>
  <c r="C614" i="1"/>
  <c r="G614" i="1" s="1"/>
  <c r="D613" i="1"/>
  <c r="C613" i="1"/>
  <c r="D612" i="1"/>
  <c r="C612" i="1"/>
  <c r="H611" i="1"/>
  <c r="D611" i="1"/>
  <c r="C611" i="1"/>
  <c r="G611" i="1" s="1"/>
  <c r="H610" i="1"/>
  <c r="D610" i="1"/>
  <c r="C610" i="1"/>
  <c r="G610" i="1" s="1"/>
  <c r="D609" i="1"/>
  <c r="C609" i="1"/>
  <c r="D608" i="1"/>
  <c r="C608" i="1"/>
  <c r="H607" i="1"/>
  <c r="D607" i="1"/>
  <c r="C607" i="1"/>
  <c r="G607" i="1" s="1"/>
  <c r="H606" i="1"/>
  <c r="D606" i="1"/>
  <c r="C606" i="1"/>
  <c r="G606" i="1" s="1"/>
  <c r="D605" i="1"/>
  <c r="C605" i="1"/>
  <c r="H604" i="1"/>
  <c r="D604" i="1"/>
  <c r="C604" i="1"/>
  <c r="H603" i="1"/>
  <c r="D603" i="1"/>
  <c r="G603" i="1" s="1"/>
  <c r="C603" i="1"/>
  <c r="D602" i="1"/>
  <c r="H602" i="1" s="1"/>
  <c r="C602" i="1"/>
  <c r="D601" i="1"/>
  <c r="C601" i="1"/>
  <c r="G600" i="1"/>
  <c r="D600" i="1"/>
  <c r="H600" i="1" s="1"/>
  <c r="C600" i="1"/>
  <c r="G599" i="1"/>
  <c r="D599" i="1"/>
  <c r="H599" i="1" s="1"/>
  <c r="C599" i="1"/>
  <c r="G598" i="1"/>
  <c r="D598" i="1"/>
  <c r="H598" i="1" s="1"/>
  <c r="C598" i="1"/>
  <c r="D597" i="1"/>
  <c r="C597" i="1"/>
  <c r="G596" i="1"/>
  <c r="D596" i="1"/>
  <c r="H596" i="1" s="1"/>
  <c r="C596" i="1"/>
  <c r="G595" i="1"/>
  <c r="D595" i="1"/>
  <c r="H595" i="1" s="1"/>
  <c r="C595" i="1"/>
  <c r="D594" i="1"/>
  <c r="H594" i="1" s="1"/>
  <c r="C594" i="1"/>
  <c r="D593" i="1"/>
  <c r="C593" i="1"/>
  <c r="G592" i="1"/>
  <c r="D592" i="1"/>
  <c r="H592" i="1" s="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D531"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H513" i="1"/>
  <c r="D513" i="1"/>
  <c r="C513" i="1"/>
  <c r="H512" i="1"/>
  <c r="D512" i="1"/>
  <c r="C512" i="1"/>
  <c r="D511" i="1"/>
  <c r="C511" i="1"/>
  <c r="D510" i="1"/>
  <c r="C510" i="1"/>
  <c r="H509" i="1"/>
  <c r="D509" i="1"/>
  <c r="C509" i="1"/>
  <c r="H508" i="1"/>
  <c r="D508" i="1"/>
  <c r="C508" i="1"/>
  <c r="D507" i="1"/>
  <c r="C507" i="1"/>
  <c r="D506" i="1"/>
  <c r="C506" i="1"/>
  <c r="H505" i="1"/>
  <c r="D505" i="1"/>
  <c r="C505" i="1"/>
  <c r="H504" i="1"/>
  <c r="D504" i="1"/>
  <c r="C504" i="1"/>
  <c r="D503" i="1"/>
  <c r="C503" i="1"/>
  <c r="D502" i="1"/>
  <c r="C502" i="1"/>
  <c r="H501" i="1"/>
  <c r="D501" i="1"/>
  <c r="C501" i="1"/>
  <c r="H500" i="1"/>
  <c r="D500" i="1"/>
  <c r="C500" i="1"/>
  <c r="D499" i="1"/>
  <c r="C499" i="1"/>
  <c r="D498" i="1"/>
  <c r="C498" i="1"/>
  <c r="D497" i="1"/>
  <c r="H497" i="1" s="1"/>
  <c r="C497" i="1"/>
  <c r="D496" i="1"/>
  <c r="C496" i="1"/>
  <c r="H495" i="1"/>
  <c r="D495" i="1"/>
  <c r="C495" i="1"/>
  <c r="H494" i="1"/>
  <c r="D494" i="1"/>
  <c r="C494" i="1"/>
  <c r="D493" i="1"/>
  <c r="C493" i="1"/>
  <c r="D492" i="1"/>
  <c r="C492" i="1"/>
  <c r="H491" i="1"/>
  <c r="D491" i="1"/>
  <c r="C491" i="1"/>
  <c r="H490" i="1"/>
  <c r="D490" i="1"/>
  <c r="C490" i="1"/>
  <c r="D489" i="1"/>
  <c r="C489" i="1"/>
  <c r="D488" i="1"/>
  <c r="C488" i="1"/>
  <c r="H487" i="1"/>
  <c r="D487" i="1"/>
  <c r="C487" i="1"/>
  <c r="H486" i="1"/>
  <c r="D486" i="1"/>
  <c r="C486" i="1"/>
  <c r="D484" i="1"/>
  <c r="C484" i="1"/>
  <c r="D483" i="1"/>
  <c r="C483" i="1"/>
  <c r="H482" i="1"/>
  <c r="D482" i="1"/>
  <c r="C482" i="1"/>
  <c r="H481" i="1"/>
  <c r="D481" i="1"/>
  <c r="C481" i="1"/>
  <c r="D480" i="1"/>
  <c r="C480" i="1"/>
  <c r="D479" i="1"/>
  <c r="C479" i="1"/>
  <c r="H478" i="1"/>
  <c r="D478" i="1"/>
  <c r="C478" i="1"/>
  <c r="H477" i="1"/>
  <c r="D477" i="1"/>
  <c r="C477" i="1"/>
  <c r="D476" i="1"/>
  <c r="C476" i="1"/>
  <c r="D475" i="1"/>
  <c r="C475" i="1"/>
  <c r="H474" i="1"/>
  <c r="D474" i="1"/>
  <c r="C474" i="1"/>
  <c r="H473" i="1"/>
  <c r="D473" i="1"/>
  <c r="C473" i="1"/>
  <c r="D472" i="1"/>
  <c r="C472" i="1"/>
  <c r="D471" i="1"/>
  <c r="C471" i="1"/>
  <c r="H470" i="1"/>
  <c r="D470" i="1"/>
  <c r="C470" i="1"/>
  <c r="H469" i="1"/>
  <c r="D469" i="1"/>
  <c r="C469" i="1"/>
  <c r="D468" i="1"/>
  <c r="C468" i="1"/>
  <c r="D467" i="1"/>
  <c r="C467" i="1"/>
  <c r="H466" i="1"/>
  <c r="D466" i="1"/>
  <c r="C466" i="1"/>
  <c r="H465" i="1"/>
  <c r="D465" i="1"/>
  <c r="C465" i="1"/>
  <c r="D464" i="1"/>
  <c r="C464" i="1"/>
  <c r="D463" i="1"/>
  <c r="C463" i="1"/>
  <c r="H462" i="1"/>
  <c r="D462" i="1"/>
  <c r="C462" i="1"/>
  <c r="H461" i="1"/>
  <c r="D461" i="1"/>
  <c r="C461" i="1"/>
  <c r="D460" i="1"/>
  <c r="G459" i="1"/>
  <c r="D459" i="1"/>
  <c r="C459" i="1"/>
  <c r="D458" i="1"/>
  <c r="C458" i="1"/>
  <c r="D457" i="1"/>
  <c r="C457" i="1"/>
  <c r="G456" i="1"/>
  <c r="D456" i="1"/>
  <c r="C456" i="1"/>
  <c r="G455" i="1"/>
  <c r="D455" i="1"/>
  <c r="C455" i="1"/>
  <c r="D454" i="1"/>
  <c r="C454" i="1"/>
  <c r="D453" i="1"/>
  <c r="C453" i="1"/>
  <c r="D452" i="1"/>
  <c r="G452" i="1" s="1"/>
  <c r="C452" i="1"/>
  <c r="D451" i="1"/>
  <c r="C451" i="1"/>
  <c r="H451" i="1" s="1"/>
  <c r="D450" i="1"/>
  <c r="C450" i="1"/>
  <c r="G449" i="1"/>
  <c r="D449" i="1"/>
  <c r="C449" i="1"/>
  <c r="H449" i="1" s="1"/>
  <c r="G448" i="1"/>
  <c r="D448" i="1"/>
  <c r="C448" i="1"/>
  <c r="D447" i="1"/>
  <c r="C447" i="1"/>
  <c r="G446" i="1"/>
  <c r="D446" i="1"/>
  <c r="C446" i="1"/>
  <c r="H446" i="1" s="1"/>
  <c r="D445" i="1"/>
  <c r="G445" i="1" s="1"/>
  <c r="C445" i="1"/>
  <c r="D444" i="1"/>
  <c r="C444" i="1"/>
  <c r="H444" i="1" s="1"/>
  <c r="D443" i="1"/>
  <c r="C443" i="1"/>
  <c r="G442" i="1"/>
  <c r="D442" i="1"/>
  <c r="C442" i="1"/>
  <c r="H442" i="1" s="1"/>
  <c r="D441" i="1"/>
  <c r="G441" i="1" s="1"/>
  <c r="C441" i="1"/>
  <c r="D440" i="1"/>
  <c r="C440" i="1"/>
  <c r="H440" i="1" s="1"/>
  <c r="D439" i="1"/>
  <c r="C439" i="1"/>
  <c r="G438" i="1"/>
  <c r="D438" i="1"/>
  <c r="C438" i="1"/>
  <c r="H438" i="1" s="1"/>
  <c r="D437" i="1"/>
  <c r="G437" i="1" s="1"/>
  <c r="C437" i="1"/>
  <c r="D436" i="1"/>
  <c r="C436" i="1"/>
  <c r="H436" i="1" s="1"/>
  <c r="D435" i="1"/>
  <c r="C435" i="1"/>
  <c r="G434" i="1"/>
  <c r="D434" i="1"/>
  <c r="C434" i="1"/>
  <c r="H434" i="1" s="1"/>
  <c r="D433" i="1"/>
  <c r="G433" i="1" s="1"/>
  <c r="C433" i="1"/>
  <c r="D432" i="1"/>
  <c r="C432" i="1"/>
  <c r="H432" i="1" s="1"/>
  <c r="D431" i="1"/>
  <c r="C431" i="1"/>
  <c r="G430" i="1"/>
  <c r="D430" i="1"/>
  <c r="C430" i="1"/>
  <c r="H430" i="1" s="1"/>
  <c r="D429" i="1"/>
  <c r="G429" i="1" s="1"/>
  <c r="C429" i="1"/>
  <c r="D428" i="1"/>
  <c r="C428" i="1"/>
  <c r="H428" i="1" s="1"/>
  <c r="D427" i="1"/>
  <c r="C427" i="1"/>
  <c r="G426" i="1"/>
  <c r="D426" i="1"/>
  <c r="C426" i="1"/>
  <c r="H426" i="1" s="1"/>
  <c r="D425" i="1"/>
  <c r="G425" i="1" s="1"/>
  <c r="C425" i="1"/>
  <c r="D423" i="1"/>
  <c r="C423" i="1"/>
  <c r="D422" i="1"/>
  <c r="G422" i="1" s="1"/>
  <c r="C422" i="1"/>
  <c r="C421" i="1"/>
  <c r="D416" i="1"/>
  <c r="C416" i="1"/>
  <c r="D415" i="1"/>
  <c r="H415" i="1" s="1"/>
  <c r="C415" i="1"/>
  <c r="H414" i="1"/>
  <c r="G414" i="1"/>
  <c r="D414" i="1"/>
  <c r="C414" i="1"/>
  <c r="H411" i="1"/>
  <c r="G411" i="1"/>
  <c r="D411" i="1"/>
  <c r="C411" i="1"/>
  <c r="H410" i="1"/>
  <c r="G410" i="1"/>
  <c r="D410" i="1"/>
  <c r="C410" i="1"/>
  <c r="H409" i="1"/>
  <c r="G409" i="1"/>
  <c r="D409" i="1"/>
  <c r="C409" i="1"/>
  <c r="D408" i="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D380" i="1"/>
  <c r="H380" i="1" s="1"/>
  <c r="C380" i="1"/>
  <c r="D379" i="1"/>
  <c r="C379" i="1"/>
  <c r="H379" i="1" s="1"/>
  <c r="D378" i="1"/>
  <c r="C378" i="1"/>
  <c r="H378" i="1" s="1"/>
  <c r="G377" i="1"/>
  <c r="D377" i="1"/>
  <c r="C377" i="1"/>
  <c r="H377" i="1" s="1"/>
  <c r="D376" i="1"/>
  <c r="G376" i="1" s="1"/>
  <c r="C376" i="1"/>
  <c r="D375" i="1"/>
  <c r="C375" i="1"/>
  <c r="H375" i="1" s="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C318" i="1"/>
  <c r="D317" i="1"/>
  <c r="C317" i="1"/>
  <c r="H315" i="1"/>
  <c r="D315" i="1"/>
  <c r="C315" i="1"/>
  <c r="G315" i="1" s="1"/>
  <c r="D314" i="1"/>
  <c r="H314" i="1" s="1"/>
  <c r="C314" i="1"/>
  <c r="D313" i="1"/>
  <c r="C313" i="1"/>
  <c r="D312" i="1"/>
  <c r="C312" i="1"/>
  <c r="H311" i="1"/>
  <c r="D311" i="1"/>
  <c r="C311" i="1"/>
  <c r="G311" i="1" s="1"/>
  <c r="D310" i="1"/>
  <c r="H310" i="1" s="1"/>
  <c r="C310" i="1"/>
  <c r="D309" i="1"/>
  <c r="C309" i="1"/>
  <c r="D308" i="1"/>
  <c r="C308" i="1"/>
  <c r="H307" i="1"/>
  <c r="D307" i="1"/>
  <c r="C307" i="1"/>
  <c r="G307" i="1" s="1"/>
  <c r="D306" i="1"/>
  <c r="H306" i="1" s="1"/>
  <c r="C306" i="1"/>
  <c r="D305" i="1"/>
  <c r="C305" i="1"/>
  <c r="D302" i="1"/>
  <c r="G302" i="1" s="1"/>
  <c r="C302" i="1"/>
  <c r="D301" i="1"/>
  <c r="C301" i="1"/>
  <c r="D300" i="1"/>
  <c r="H300" i="1" s="1"/>
  <c r="C300" i="1"/>
  <c r="D299" i="1"/>
  <c r="C299" i="1"/>
  <c r="D298" i="1"/>
  <c r="C298" i="1"/>
  <c r="D294" i="1"/>
  <c r="H294" i="1" s="1"/>
  <c r="C294" i="1"/>
  <c r="D293" i="1"/>
  <c r="C293" i="1"/>
  <c r="D292" i="1"/>
  <c r="C292" i="1"/>
  <c r="H291" i="1"/>
  <c r="D291" i="1"/>
  <c r="C291" i="1"/>
  <c r="G291" i="1" s="1"/>
  <c r="H290" i="1"/>
  <c r="D290" i="1"/>
  <c r="C290" i="1"/>
  <c r="D289" i="1"/>
  <c r="C289" i="1"/>
  <c r="D288" i="1"/>
  <c r="C288" i="1"/>
  <c r="H287" i="1"/>
  <c r="D287" i="1"/>
  <c r="C287" i="1"/>
  <c r="G287" i="1" s="1"/>
  <c r="D286" i="1"/>
  <c r="H286" i="1" s="1"/>
  <c r="C286" i="1"/>
  <c r="D285" i="1"/>
  <c r="C285" i="1"/>
  <c r="D284" i="1"/>
  <c r="H284" i="1" s="1"/>
  <c r="C284" i="1"/>
  <c r="D283" i="1"/>
  <c r="C283" i="1"/>
  <c r="D282" i="1"/>
  <c r="C282" i="1"/>
  <c r="H281" i="1"/>
  <c r="D281" i="1"/>
  <c r="C281" i="1"/>
  <c r="G281" i="1" s="1"/>
  <c r="H280" i="1"/>
  <c r="D280" i="1"/>
  <c r="C280" i="1"/>
  <c r="D279" i="1"/>
  <c r="C279" i="1"/>
  <c r="D278" i="1"/>
  <c r="C278" i="1"/>
  <c r="H277" i="1"/>
  <c r="D277" i="1"/>
  <c r="C277" i="1"/>
  <c r="G277" i="1" s="1"/>
  <c r="D276" i="1"/>
  <c r="H276" i="1" s="1"/>
  <c r="C276" i="1"/>
  <c r="D275" i="1"/>
  <c r="C275" i="1"/>
  <c r="H275" i="1" s="1"/>
  <c r="C274" i="1"/>
  <c r="D273" i="1"/>
  <c r="C273" i="1"/>
  <c r="D272" i="1"/>
  <c r="C272" i="1"/>
  <c r="H271" i="1"/>
  <c r="D271" i="1"/>
  <c r="C271" i="1"/>
  <c r="G271" i="1" s="1"/>
  <c r="H270" i="1"/>
  <c r="D270" i="1"/>
  <c r="C270" i="1"/>
  <c r="D268" i="1"/>
  <c r="C268" i="1"/>
  <c r="D267" i="1"/>
  <c r="C267" i="1"/>
  <c r="H267" i="1" s="1"/>
  <c r="D266" i="1"/>
  <c r="H266" i="1" s="1"/>
  <c r="C266" i="1"/>
  <c r="D265" i="1"/>
  <c r="C265" i="1"/>
  <c r="H264" i="1"/>
  <c r="D264" i="1"/>
  <c r="C264" i="1"/>
  <c r="G264" i="1" s="1"/>
  <c r="D263" i="1"/>
  <c r="C263" i="1"/>
  <c r="G263" i="1" s="1"/>
  <c r="D262" i="1"/>
  <c r="C262" i="1"/>
  <c r="G262" i="1" s="1"/>
  <c r="H261" i="1"/>
  <c r="D261" i="1"/>
  <c r="C261" i="1"/>
  <c r="G261" i="1" s="1"/>
  <c r="H260" i="1"/>
  <c r="D260" i="1"/>
  <c r="C260" i="1"/>
  <c r="G260" i="1" s="1"/>
  <c r="D259" i="1"/>
  <c r="C259" i="1"/>
  <c r="G259" i="1" s="1"/>
  <c r="D258" i="1"/>
  <c r="H258" i="1" s="1"/>
  <c r="C258" i="1"/>
  <c r="D257" i="1"/>
  <c r="C257" i="1"/>
  <c r="D256" i="1"/>
  <c r="C256" i="1"/>
  <c r="G255" i="1"/>
  <c r="D255" i="1"/>
  <c r="C255" i="1"/>
  <c r="H255" i="1" s="1"/>
  <c r="D254" i="1"/>
  <c r="C254" i="1"/>
  <c r="D253" i="1"/>
  <c r="C253" i="1"/>
  <c r="D252" i="1"/>
  <c r="G252" i="1" s="1"/>
  <c r="C252" i="1"/>
  <c r="D251" i="1"/>
  <c r="C251" i="1"/>
  <c r="D250" i="1"/>
  <c r="C250" i="1"/>
  <c r="G249" i="1"/>
  <c r="D249" i="1"/>
  <c r="C249" i="1"/>
  <c r="H249" i="1" s="1"/>
  <c r="G248" i="1"/>
  <c r="D248" i="1"/>
  <c r="C248" i="1"/>
  <c r="D247" i="1"/>
  <c r="C247" i="1"/>
  <c r="C246" i="1"/>
  <c r="D245" i="1"/>
  <c r="C245" i="1"/>
  <c r="H244" i="1"/>
  <c r="D244" i="1"/>
  <c r="C244" i="1"/>
  <c r="G244" i="1" s="1"/>
  <c r="D243" i="1"/>
  <c r="H243" i="1" s="1"/>
  <c r="C243" i="1"/>
  <c r="D242" i="1"/>
  <c r="C242" i="1"/>
  <c r="D241" i="1"/>
  <c r="C241" i="1"/>
  <c r="H240" i="1"/>
  <c r="D240" i="1"/>
  <c r="C240" i="1"/>
  <c r="G240" i="1" s="1"/>
  <c r="H239" i="1"/>
  <c r="D239" i="1"/>
  <c r="C239" i="1"/>
  <c r="D238" i="1"/>
  <c r="C238" i="1"/>
  <c r="D237" i="1"/>
  <c r="C237" i="1"/>
  <c r="H236" i="1"/>
  <c r="D236" i="1"/>
  <c r="C236" i="1"/>
  <c r="G236" i="1" s="1"/>
  <c r="D235" i="1"/>
  <c r="H235" i="1" s="1"/>
  <c r="C235" i="1"/>
  <c r="D234" i="1"/>
  <c r="C234" i="1"/>
  <c r="H234" i="1" s="1"/>
  <c r="D233" i="1"/>
  <c r="C233" i="1"/>
  <c r="D232" i="1"/>
  <c r="C232" i="1"/>
  <c r="D231" i="1"/>
  <c r="C231" i="1"/>
  <c r="D230" i="1"/>
  <c r="C230" i="1"/>
  <c r="D229" i="1"/>
  <c r="C229" i="1"/>
  <c r="D228" i="1"/>
  <c r="C228" i="1"/>
  <c r="D227" i="1"/>
  <c r="C227" i="1"/>
  <c r="D225" i="1"/>
  <c r="C225" i="1"/>
  <c r="D224" i="1"/>
  <c r="C224" i="1"/>
  <c r="H224" i="1" s="1"/>
  <c r="D223" i="1"/>
  <c r="H223" i="1" s="1"/>
  <c r="C223" i="1"/>
  <c r="G222" i="1"/>
  <c r="D222" i="1"/>
  <c r="H222" i="1" s="1"/>
  <c r="C222" i="1"/>
  <c r="D221" i="1"/>
  <c r="C221" i="1"/>
  <c r="H220" i="1"/>
  <c r="D220" i="1"/>
  <c r="C220" i="1"/>
  <c r="G220" i="1" s="1"/>
  <c r="H219" i="1"/>
  <c r="D219" i="1"/>
  <c r="C219" i="1"/>
  <c r="G219" i="1" s="1"/>
  <c r="D218" i="1"/>
  <c r="C218" i="1"/>
  <c r="G218" i="1" s="1"/>
  <c r="D217" i="1"/>
  <c r="D216" i="1"/>
  <c r="H216" i="1" s="1"/>
  <c r="C216" i="1"/>
  <c r="D215" i="1"/>
  <c r="H215" i="1" s="1"/>
  <c r="C215" i="1"/>
  <c r="G214" i="1"/>
  <c r="D214" i="1"/>
  <c r="H214" i="1" s="1"/>
  <c r="C214" i="1"/>
  <c r="D213" i="1"/>
  <c r="C213" i="1"/>
  <c r="D212" i="1"/>
  <c r="H212" i="1" s="1"/>
  <c r="C212" i="1"/>
  <c r="G211" i="1"/>
  <c r="D211" i="1"/>
  <c r="H211" i="1" s="1"/>
  <c r="C211" i="1"/>
  <c r="D210" i="1"/>
  <c r="H210" i="1" s="1"/>
  <c r="C210" i="1"/>
  <c r="D209" i="1"/>
  <c r="H209" i="1" s="1"/>
  <c r="C209" i="1"/>
  <c r="G208" i="1"/>
  <c r="D208" i="1"/>
  <c r="H208" i="1" s="1"/>
  <c r="C208" i="1"/>
  <c r="G207" i="1"/>
  <c r="D207" i="1"/>
  <c r="H207" i="1" s="1"/>
  <c r="C207" i="1"/>
  <c r="D206" i="1"/>
  <c r="H206" i="1" s="1"/>
  <c r="C206" i="1"/>
  <c r="D205" i="1"/>
  <c r="H205" i="1" s="1"/>
  <c r="C205" i="1"/>
  <c r="G204" i="1"/>
  <c r="D204" i="1"/>
  <c r="H204" i="1" s="1"/>
  <c r="C204" i="1"/>
  <c r="G203" i="1"/>
  <c r="D203" i="1"/>
  <c r="H203" i="1" s="1"/>
  <c r="C203" i="1"/>
  <c r="D202" i="1"/>
  <c r="H202" i="1" s="1"/>
  <c r="C202" i="1"/>
  <c r="D201" i="1"/>
  <c r="H201" i="1" s="1"/>
  <c r="C201" i="1"/>
  <c r="G200" i="1"/>
  <c r="D200" i="1"/>
  <c r="H200" i="1" s="1"/>
  <c r="C200" i="1"/>
  <c r="G199" i="1"/>
  <c r="D199" i="1"/>
  <c r="H199" i="1" s="1"/>
  <c r="C199" i="1"/>
  <c r="D197" i="1"/>
  <c r="C197" i="1"/>
  <c r="H197" i="1" s="1"/>
  <c r="D196" i="1"/>
  <c r="C196" i="1"/>
  <c r="D195" i="1"/>
  <c r="C195" i="1"/>
  <c r="H195" i="1" s="1"/>
  <c r="H194" i="1"/>
  <c r="D194" i="1"/>
  <c r="C194" i="1"/>
  <c r="H193" i="1"/>
  <c r="G193" i="1"/>
  <c r="D193" i="1"/>
  <c r="C193" i="1"/>
  <c r="H192" i="1"/>
  <c r="D192" i="1"/>
  <c r="G192" i="1" s="1"/>
  <c r="C192" i="1"/>
  <c r="D191" i="1"/>
  <c r="C191" i="1"/>
  <c r="H191" i="1" s="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G182" i="1" s="1"/>
  <c r="C182" i="1"/>
  <c r="D181" i="1"/>
  <c r="H181" i="1" s="1"/>
  <c r="C181" i="1"/>
  <c r="G180" i="1"/>
  <c r="D180" i="1"/>
  <c r="H180" i="1" s="1"/>
  <c r="C180" i="1"/>
  <c r="D179" i="1"/>
  <c r="G179" i="1" s="1"/>
  <c r="C179" i="1"/>
  <c r="D178" i="1"/>
  <c r="C178" i="1"/>
  <c r="H178" i="1" s="1"/>
  <c r="H177" i="1"/>
  <c r="D177" i="1"/>
  <c r="C177" i="1"/>
  <c r="D176" i="1"/>
  <c r="G176" i="1" s="1"/>
  <c r="C176" i="1"/>
  <c r="D175" i="1"/>
  <c r="C175" i="1"/>
  <c r="H175" i="1" s="1"/>
  <c r="C174" i="1"/>
  <c r="G173" i="1"/>
  <c r="D173" i="1"/>
  <c r="H173" i="1" s="1"/>
  <c r="C173" i="1"/>
  <c r="G172" i="1"/>
  <c r="D172" i="1"/>
  <c r="H172" i="1" s="1"/>
  <c r="C172" i="1"/>
  <c r="D171" i="1"/>
  <c r="C171" i="1"/>
  <c r="H170" i="1"/>
  <c r="D170" i="1"/>
  <c r="C170" i="1"/>
  <c r="D169" i="1"/>
  <c r="H169" i="1" s="1"/>
  <c r="C169" i="1"/>
  <c r="D168" i="1"/>
  <c r="C168" i="1"/>
  <c r="D167" i="1"/>
  <c r="C167" i="1"/>
  <c r="H167" i="1" s="1"/>
  <c r="D166" i="1"/>
  <c r="H166" i="1" s="1"/>
  <c r="C166" i="1"/>
  <c r="G165" i="1"/>
  <c r="D165" i="1"/>
  <c r="H165" i="1" s="1"/>
  <c r="C165" i="1"/>
  <c r="D164" i="1"/>
  <c r="C164" i="1"/>
  <c r="H164" i="1" s="1"/>
  <c r="D163" i="1"/>
  <c r="C163" i="1"/>
  <c r="D162" i="1"/>
  <c r="C162" i="1"/>
  <c r="C161" i="1"/>
  <c r="D159" i="1"/>
  <c r="H159" i="1" s="1"/>
  <c r="C159" i="1"/>
  <c r="D158" i="1"/>
  <c r="C158" i="1"/>
  <c r="H157" i="1"/>
  <c r="D157" i="1"/>
  <c r="C157" i="1"/>
  <c r="G157" i="1" s="1"/>
  <c r="D156" i="1"/>
  <c r="H156" i="1" s="1"/>
  <c r="C156" i="1"/>
  <c r="D155" i="1"/>
  <c r="C155" i="1"/>
  <c r="D154" i="1"/>
  <c r="C154" i="1"/>
  <c r="G154" i="1" s="1"/>
  <c r="D153" i="1"/>
  <c r="C153" i="1"/>
  <c r="G153" i="1" s="1"/>
  <c r="H152" i="1"/>
  <c r="D152" i="1"/>
  <c r="C152" i="1"/>
  <c r="D151" i="1"/>
  <c r="H151" i="1" s="1"/>
  <c r="C151" i="1"/>
  <c r="D150" i="1"/>
  <c r="H150" i="1" s="1"/>
  <c r="C150" i="1"/>
  <c r="C149" i="1"/>
  <c r="D147" i="1"/>
  <c r="G147" i="1" s="1"/>
  <c r="C147" i="1"/>
  <c r="D146" i="1"/>
  <c r="C146" i="1"/>
  <c r="G146" i="1" s="1"/>
  <c r="D145" i="1"/>
  <c r="C145" i="1"/>
  <c r="G145" i="1" s="1"/>
  <c r="H144" i="1"/>
  <c r="D144" i="1"/>
  <c r="C144" i="1"/>
  <c r="D143" i="1"/>
  <c r="H143" i="1" s="1"/>
  <c r="C143" i="1"/>
  <c r="D142" i="1"/>
  <c r="C142" i="1"/>
  <c r="G142" i="1" s="1"/>
  <c r="D141" i="1"/>
  <c r="C141" i="1"/>
  <c r="G141" i="1" s="1"/>
  <c r="H140" i="1"/>
  <c r="D140" i="1"/>
  <c r="C140" i="1"/>
  <c r="D139" i="1"/>
  <c r="H139" i="1" s="1"/>
  <c r="C139" i="1"/>
  <c r="D138" i="1"/>
  <c r="C138" i="1"/>
  <c r="G138" i="1" s="1"/>
  <c r="D137" i="1"/>
  <c r="C137" i="1"/>
  <c r="G137" i="1" s="1"/>
  <c r="D136" i="1"/>
  <c r="D135" i="1"/>
  <c r="H135" i="1" s="1"/>
  <c r="C135" i="1"/>
  <c r="D134" i="1"/>
  <c r="C134" i="1"/>
  <c r="G134" i="1" s="1"/>
  <c r="D133" i="1"/>
  <c r="C133" i="1"/>
  <c r="G133" i="1" s="1"/>
  <c r="H132" i="1"/>
  <c r="D132" i="1"/>
  <c r="C132" i="1"/>
  <c r="D131" i="1"/>
  <c r="H131" i="1" s="1"/>
  <c r="C131" i="1"/>
  <c r="D130" i="1"/>
  <c r="D129" i="1"/>
  <c r="G129" i="1" s="1"/>
  <c r="C129" i="1"/>
  <c r="D128" i="1"/>
  <c r="C128" i="1"/>
  <c r="H128" i="1" s="1"/>
  <c r="D127" i="1"/>
  <c r="C127" i="1"/>
  <c r="H126" i="1"/>
  <c r="G126" i="1"/>
  <c r="D126" i="1"/>
  <c r="C126" i="1"/>
  <c r="D125" i="1"/>
  <c r="C125" i="1"/>
  <c r="D124" i="1"/>
  <c r="C124" i="1"/>
  <c r="H124" i="1" s="1"/>
  <c r="G123" i="1"/>
  <c r="D123" i="1"/>
  <c r="C123" i="1"/>
  <c r="C122"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H110" i="1"/>
  <c r="D110" i="1"/>
  <c r="G110" i="1" s="1"/>
  <c r="C110" i="1"/>
  <c r="H109" i="1"/>
  <c r="G109" i="1"/>
  <c r="D109" i="1"/>
  <c r="C109" i="1"/>
  <c r="H108" i="1"/>
  <c r="G108" i="1"/>
  <c r="D108" i="1"/>
  <c r="C108" i="1"/>
  <c r="H107" i="1"/>
  <c r="D107" i="1"/>
  <c r="G107" i="1" s="1"/>
  <c r="C107" i="1"/>
  <c r="D106" i="1"/>
  <c r="C106" i="1"/>
  <c r="H106" i="1" s="1"/>
  <c r="D105" i="1"/>
  <c r="H105" i="1" s="1"/>
  <c r="C105" i="1"/>
  <c r="H104" i="1"/>
  <c r="G104" i="1"/>
  <c r="D104" i="1"/>
  <c r="C104" i="1"/>
  <c r="D103" i="1"/>
  <c r="C103" i="1"/>
  <c r="D101" i="1"/>
  <c r="C101" i="1"/>
  <c r="G101" i="1" s="1"/>
  <c r="H100" i="1"/>
  <c r="D100" i="1"/>
  <c r="C100" i="1"/>
  <c r="D99" i="1"/>
  <c r="H99" i="1" s="1"/>
  <c r="C99" i="1"/>
  <c r="D98" i="1"/>
  <c r="C98" i="1"/>
  <c r="G98" i="1" s="1"/>
  <c r="D97" i="1"/>
  <c r="C97" i="1"/>
  <c r="G97" i="1" s="1"/>
  <c r="H96" i="1"/>
  <c r="D96" i="1"/>
  <c r="C96" i="1"/>
  <c r="D95" i="1"/>
  <c r="H95" i="1" s="1"/>
  <c r="C95" i="1"/>
  <c r="D94" i="1"/>
  <c r="C94" i="1"/>
  <c r="G94" i="1" s="1"/>
  <c r="D93" i="1"/>
  <c r="H93" i="1" s="1"/>
  <c r="C93" i="1"/>
  <c r="H92" i="1"/>
  <c r="G92" i="1"/>
  <c r="D92" i="1"/>
  <c r="C92" i="1"/>
  <c r="H91" i="1"/>
  <c r="G91" i="1"/>
  <c r="D91" i="1"/>
  <c r="C91" i="1"/>
  <c r="D90" i="1"/>
  <c r="C90" i="1"/>
  <c r="D89" i="1"/>
  <c r="C89" i="1"/>
  <c r="G89" i="1" s="1"/>
  <c r="H88" i="1"/>
  <c r="D88" i="1"/>
  <c r="C88" i="1"/>
  <c r="C87" i="1"/>
  <c r="G86" i="1"/>
  <c r="D86" i="1"/>
  <c r="C86" i="1"/>
  <c r="D85" i="1"/>
  <c r="G85" i="1" s="1"/>
  <c r="C85" i="1"/>
  <c r="D84" i="1"/>
  <c r="C84" i="1"/>
  <c r="H84" i="1" s="1"/>
  <c r="D83" i="1"/>
  <c r="C83" i="1"/>
  <c r="H83" i="1" s="1"/>
  <c r="D82" i="1"/>
  <c r="G82" i="1" s="1"/>
  <c r="C82" i="1"/>
  <c r="D81" i="1"/>
  <c r="C81" i="1"/>
  <c r="G81" i="1" s="1"/>
  <c r="D80" i="1"/>
  <c r="C80" i="1"/>
  <c r="G80" i="1" s="1"/>
  <c r="H79" i="1"/>
  <c r="D79" i="1"/>
  <c r="C79" i="1"/>
  <c r="D77" i="1"/>
  <c r="H77" i="1" s="1"/>
  <c r="C77" i="1"/>
  <c r="D76" i="1"/>
  <c r="C76" i="1"/>
  <c r="G76" i="1" s="1"/>
  <c r="D75" i="1"/>
  <c r="C75" i="1"/>
  <c r="G75" i="1" s="1"/>
  <c r="H74" i="1"/>
  <c r="D74" i="1"/>
  <c r="C74" i="1"/>
  <c r="D73" i="1"/>
  <c r="H73" i="1" s="1"/>
  <c r="C73" i="1"/>
  <c r="D72" i="1"/>
  <c r="C72" i="1"/>
  <c r="G72" i="1" s="1"/>
  <c r="D71" i="1"/>
  <c r="C71" i="1"/>
  <c r="H71" i="1" s="1"/>
  <c r="D70" i="1"/>
  <c r="G70" i="1" s="1"/>
  <c r="C70" i="1"/>
  <c r="D69" i="1"/>
  <c r="C69" i="1"/>
  <c r="H69" i="1" s="1"/>
  <c r="D68" i="1"/>
  <c r="C68" i="1"/>
  <c r="H68" i="1" s="1"/>
  <c r="G67" i="1"/>
  <c r="D67" i="1"/>
  <c r="C67" i="1"/>
  <c r="D66" i="1"/>
  <c r="G66" i="1" s="1"/>
  <c r="C66" i="1"/>
  <c r="D65" i="1"/>
  <c r="C65" i="1"/>
  <c r="H65" i="1" s="1"/>
  <c r="D64" i="1"/>
  <c r="C64" i="1"/>
  <c r="H64" i="1" s="1"/>
  <c r="G63" i="1"/>
  <c r="D63" i="1"/>
  <c r="C63" i="1"/>
  <c r="D62" i="1"/>
  <c r="C62" i="1"/>
  <c r="H62" i="1" s="1"/>
  <c r="D61" i="1"/>
  <c r="C61" i="1"/>
  <c r="H61" i="1" s="1"/>
  <c r="H60" i="1"/>
  <c r="D60" i="1"/>
  <c r="C60" i="1"/>
  <c r="G60" i="1" s="1"/>
  <c r="D59" i="1"/>
  <c r="H59" i="1" s="1"/>
  <c r="C59" i="1"/>
  <c r="D58" i="1"/>
  <c r="C58" i="1"/>
  <c r="D57" i="1"/>
  <c r="H57" i="1" s="1"/>
  <c r="C57" i="1"/>
  <c r="D56" i="1"/>
  <c r="C56" i="1"/>
  <c r="D55" i="1"/>
  <c r="H55" i="1" s="1"/>
  <c r="C55" i="1"/>
  <c r="D54" i="1"/>
  <c r="C54" i="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C25" i="1"/>
  <c r="D24" i="1"/>
  <c r="C24" i="1"/>
  <c r="G24" i="1" s="1"/>
  <c r="H23" i="1"/>
  <c r="D23" i="1"/>
  <c r="C23" i="1"/>
  <c r="D22" i="1"/>
  <c r="H22" i="1" s="1"/>
  <c r="C22" i="1"/>
  <c r="D21" i="1"/>
  <c r="C21" i="1"/>
  <c r="G21" i="1" s="1"/>
  <c r="D20" i="1"/>
  <c r="C20" i="1"/>
  <c r="G20" i="1" s="1"/>
  <c r="C19" i="1"/>
  <c r="D18" i="1"/>
  <c r="C18" i="1"/>
  <c r="H18" i="1" s="1"/>
  <c r="G17" i="1"/>
  <c r="D17" i="1"/>
  <c r="C17" i="1"/>
  <c r="D16" i="1"/>
  <c r="G16" i="1" s="1"/>
  <c r="C16" i="1"/>
  <c r="D15" i="1"/>
  <c r="C15" i="1"/>
  <c r="H15" i="1" s="1"/>
  <c r="D14" i="1"/>
  <c r="C14" i="1"/>
  <c r="H14" i="1" s="1"/>
  <c r="D13" i="1"/>
  <c r="C13" i="1"/>
  <c r="H13" i="1" s="1"/>
  <c r="D12" i="1"/>
  <c r="C12" i="1"/>
  <c r="H12" i="1" s="1"/>
  <c r="D11" i="1"/>
  <c r="C11" i="1"/>
  <c r="H11" i="1" s="1"/>
  <c r="D10" i="1"/>
  <c r="C10" i="1"/>
  <c r="H9" i="1"/>
  <c r="D9" i="1"/>
  <c r="C9" i="1"/>
  <c r="G9" i="1" s="1"/>
  <c r="H8" i="1"/>
  <c r="D8" i="1"/>
  <c r="C8" i="1"/>
  <c r="G8" i="1" s="1"/>
  <c r="H7" i="1"/>
  <c r="D7" i="1"/>
  <c r="C7" i="1"/>
  <c r="G7" i="1" s="1"/>
  <c r="H6" i="1"/>
  <c r="D6" i="1"/>
  <c r="G6" i="1" s="1"/>
  <c r="C6" i="1"/>
  <c r="D5" i="1"/>
  <c r="G5" i="1" s="1"/>
  <c r="C5" i="1"/>
  <c r="C4" i="1"/>
  <c r="G10" i="1" l="1"/>
  <c r="E340" i="9"/>
  <c r="B340" i="9" s="1"/>
  <c r="H5" i="1"/>
  <c r="G62" i="1"/>
  <c r="H10" i="1"/>
  <c r="G11" i="1"/>
  <c r="G12" i="1"/>
  <c r="G13" i="1"/>
  <c r="G14" i="1"/>
  <c r="G15" i="1"/>
  <c r="H17" i="1"/>
  <c r="H21" i="1"/>
  <c r="G23" i="1"/>
  <c r="H63" i="1"/>
  <c r="G65" i="1"/>
  <c r="H67" i="1"/>
  <c r="G69" i="1"/>
  <c r="H72" i="1"/>
  <c r="G74" i="1"/>
  <c r="H76" i="1"/>
  <c r="G79" i="1"/>
  <c r="H81" i="1"/>
  <c r="G84" i="1"/>
  <c r="H86" i="1"/>
  <c r="G88" i="1"/>
  <c r="H94" i="1"/>
  <c r="G96" i="1"/>
  <c r="H98" i="1"/>
  <c r="G100" i="1"/>
  <c r="G111" i="1"/>
  <c r="G112" i="1"/>
  <c r="G113" i="1"/>
  <c r="G114" i="1"/>
  <c r="G115" i="1"/>
  <c r="G116" i="1"/>
  <c r="G117" i="1"/>
  <c r="G118" i="1"/>
  <c r="G119" i="1"/>
  <c r="G120" i="1"/>
  <c r="H123" i="1"/>
  <c r="G128" i="1"/>
  <c r="G132" i="1"/>
  <c r="H134" i="1"/>
  <c r="H138" i="1"/>
  <c r="G140" i="1"/>
  <c r="H142" i="1"/>
  <c r="G144" i="1"/>
  <c r="H146" i="1"/>
  <c r="G152" i="1"/>
  <c r="H154" i="1"/>
  <c r="G159" i="1"/>
  <c r="G175" i="1"/>
  <c r="G181" i="1"/>
  <c r="H196" i="1"/>
  <c r="G196" i="1"/>
  <c r="G201" i="1"/>
  <c r="G205" i="1"/>
  <c r="G209" i="1"/>
  <c r="G215" i="1"/>
  <c r="G234" i="1"/>
  <c r="H251" i="1"/>
  <c r="G251" i="1"/>
  <c r="H256" i="1"/>
  <c r="G256" i="1"/>
  <c r="H259" i="1"/>
  <c r="H263" i="1"/>
  <c r="G273" i="1"/>
  <c r="H273" i="1"/>
  <c r="H16" i="1"/>
  <c r="G18" i="1"/>
  <c r="H20" i="1"/>
  <c r="G22" i="1"/>
  <c r="H24" i="1"/>
  <c r="G64" i="1"/>
  <c r="H66" i="1"/>
  <c r="G68" i="1"/>
  <c r="G73" i="1"/>
  <c r="H75" i="1"/>
  <c r="G77" i="1"/>
  <c r="H80" i="1"/>
  <c r="H82" i="1"/>
  <c r="G83" i="1"/>
  <c r="H85" i="1"/>
  <c r="H89" i="1"/>
  <c r="G95" i="1"/>
  <c r="H97" i="1"/>
  <c r="G99" i="1"/>
  <c r="H101" i="1"/>
  <c r="G124" i="1"/>
  <c r="H129" i="1"/>
  <c r="G131" i="1"/>
  <c r="H133" i="1"/>
  <c r="G135" i="1"/>
  <c r="H137" i="1"/>
  <c r="G139" i="1"/>
  <c r="H141" i="1"/>
  <c r="G143" i="1"/>
  <c r="H145" i="1"/>
  <c r="H147" i="1"/>
  <c r="H153" i="1"/>
  <c r="H179" i="1"/>
  <c r="H227" i="1"/>
  <c r="G227" i="1"/>
  <c r="H229" i="1"/>
  <c r="G229" i="1"/>
  <c r="H231" i="1"/>
  <c r="G231" i="1"/>
  <c r="H233" i="1"/>
  <c r="G233" i="1"/>
  <c r="G238" i="1"/>
  <c r="H238" i="1"/>
  <c r="G241" i="1"/>
  <c r="H241" i="1"/>
  <c r="H262" i="1"/>
  <c r="G279" i="1"/>
  <c r="H279" i="1"/>
  <c r="G282" i="1"/>
  <c r="H282" i="1"/>
  <c r="G289" i="1"/>
  <c r="H289" i="1"/>
  <c r="G292" i="1"/>
  <c r="H292" i="1"/>
  <c r="G308" i="1"/>
  <c r="H308" i="1"/>
  <c r="G313" i="1"/>
  <c r="H313" i="1"/>
  <c r="H318" i="1"/>
  <c r="H250" i="1"/>
  <c r="G250" i="1"/>
  <c r="H257" i="1"/>
  <c r="G257" i="1"/>
  <c r="G268" i="1"/>
  <c r="H268" i="1"/>
  <c r="G272" i="1"/>
  <c r="H272" i="1"/>
  <c r="G90" i="1"/>
  <c r="H103" i="1"/>
  <c r="G106" i="1"/>
  <c r="H125" i="1"/>
  <c r="H162" i="1"/>
  <c r="G164" i="1"/>
  <c r="H168" i="1"/>
  <c r="G168" i="1"/>
  <c r="H176" i="1"/>
  <c r="H182" i="1"/>
  <c r="G191" i="1"/>
  <c r="G197" i="1"/>
  <c r="G202" i="1"/>
  <c r="G206" i="1"/>
  <c r="G210" i="1"/>
  <c r="G216" i="1"/>
  <c r="H218" i="1"/>
  <c r="H225" i="1"/>
  <c r="G225" i="1"/>
  <c r="H228" i="1"/>
  <c r="G228" i="1"/>
  <c r="H230" i="1"/>
  <c r="G230" i="1"/>
  <c r="H232" i="1"/>
  <c r="G232" i="1"/>
  <c r="G237" i="1"/>
  <c r="H237" i="1"/>
  <c r="G242" i="1"/>
  <c r="H242" i="1"/>
  <c r="G245" i="1"/>
  <c r="H245" i="1"/>
  <c r="G278" i="1"/>
  <c r="H278" i="1"/>
  <c r="G283" i="1"/>
  <c r="H283" i="1"/>
  <c r="G288" i="1"/>
  <c r="H288" i="1"/>
  <c r="G293" i="1"/>
  <c r="H293" i="1"/>
  <c r="H299" i="1"/>
  <c r="G299" i="1"/>
  <c r="G309" i="1"/>
  <c r="H309" i="1"/>
  <c r="G312" i="1"/>
  <c r="H312" i="1"/>
  <c r="G380" i="1"/>
  <c r="H408" i="1"/>
  <c r="H427" i="1"/>
  <c r="H431" i="1"/>
  <c r="H435" i="1"/>
  <c r="H439" i="1"/>
  <c r="H443" i="1"/>
  <c r="H447" i="1"/>
  <c r="H518" i="1"/>
  <c r="G518" i="1"/>
  <c r="H520" i="1"/>
  <c r="G520" i="1"/>
  <c r="H522" i="1"/>
  <c r="G522" i="1"/>
  <c r="H524" i="1"/>
  <c r="G524" i="1"/>
  <c r="H526" i="1"/>
  <c r="G526" i="1"/>
  <c r="H528" i="1"/>
  <c r="G528" i="1"/>
  <c r="G594" i="1"/>
  <c r="H597" i="1"/>
  <c r="G597" i="1"/>
  <c r="H647" i="1"/>
  <c r="G650" i="1"/>
  <c r="G653" i="1"/>
  <c r="H653" i="1"/>
  <c r="G687" i="1"/>
  <c r="H690" i="1"/>
  <c r="G690" i="1"/>
  <c r="G703" i="1"/>
  <c r="G708" i="1"/>
  <c r="H708" i="1"/>
  <c r="G713" i="1"/>
  <c r="H713" i="1"/>
  <c r="H716" i="1"/>
  <c r="G716" i="1"/>
  <c r="G731" i="1"/>
  <c r="H731" i="1"/>
  <c r="G734" i="1"/>
  <c r="H734" i="1"/>
  <c r="G743" i="1"/>
  <c r="H746" i="1"/>
  <c r="G746" i="1"/>
  <c r="H155" i="1"/>
  <c r="H158" i="1"/>
  <c r="G167" i="1"/>
  <c r="H171" i="1"/>
  <c r="G178" i="1"/>
  <c r="G195" i="1"/>
  <c r="H213" i="1"/>
  <c r="H221" i="1"/>
  <c r="G224" i="1"/>
  <c r="G375" i="1"/>
  <c r="G379" i="1"/>
  <c r="G428" i="1"/>
  <c r="G432" i="1"/>
  <c r="G436" i="1"/>
  <c r="G440" i="1"/>
  <c r="G444" i="1"/>
  <c r="H450" i="1"/>
  <c r="G450" i="1"/>
  <c r="G451" i="1"/>
  <c r="H453" i="1"/>
  <c r="G453" i="1"/>
  <c r="H458" i="1"/>
  <c r="G458" i="1"/>
  <c r="G463" i="1"/>
  <c r="H463" i="1"/>
  <c r="G468" i="1"/>
  <c r="H468" i="1"/>
  <c r="G471" i="1"/>
  <c r="H471" i="1"/>
  <c r="G476" i="1"/>
  <c r="H476" i="1"/>
  <c r="G479" i="1"/>
  <c r="H479" i="1"/>
  <c r="G484" i="1"/>
  <c r="H484" i="1"/>
  <c r="G488" i="1"/>
  <c r="H488" i="1"/>
  <c r="G493" i="1"/>
  <c r="H493" i="1"/>
  <c r="G498" i="1"/>
  <c r="H498" i="1"/>
  <c r="G503" i="1"/>
  <c r="H503" i="1"/>
  <c r="G506" i="1"/>
  <c r="H506" i="1"/>
  <c r="G511" i="1"/>
  <c r="H511" i="1"/>
  <c r="G514" i="1"/>
  <c r="H514" i="1"/>
  <c r="H593" i="1"/>
  <c r="G593" i="1"/>
  <c r="G605" i="1"/>
  <c r="H605" i="1"/>
  <c r="G608" i="1"/>
  <c r="H608" i="1"/>
  <c r="G613" i="1"/>
  <c r="H613" i="1"/>
  <c r="G616" i="1"/>
  <c r="H616" i="1"/>
  <c r="G621" i="1"/>
  <c r="H621" i="1"/>
  <c r="G663" i="1"/>
  <c r="H663" i="1"/>
  <c r="H686" i="1"/>
  <c r="G686" i="1"/>
  <c r="H702" i="1"/>
  <c r="G702" i="1"/>
  <c r="H742" i="1"/>
  <c r="G742"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78" i="1"/>
  <c r="G878" i="1"/>
  <c r="H910" i="1"/>
  <c r="G910" i="1"/>
  <c r="H1009" i="1"/>
  <c r="G1009" i="1"/>
  <c r="H54" i="1"/>
  <c r="H56" i="1"/>
  <c r="H58" i="1"/>
  <c r="G61" i="1"/>
  <c r="G71" i="1"/>
  <c r="H127" i="1"/>
  <c r="H163" i="1"/>
  <c r="G170" i="1"/>
  <c r="G177" i="1"/>
  <c r="G190" i="1"/>
  <c r="G194" i="1"/>
  <c r="G235" i="1"/>
  <c r="G239" i="1"/>
  <c r="G243" i="1"/>
  <c r="H248" i="1"/>
  <c r="H252" i="1"/>
  <c r="G253" i="1"/>
  <c r="G270" i="1"/>
  <c r="G276" i="1"/>
  <c r="G280" i="1"/>
  <c r="G284" i="1"/>
  <c r="H285" i="1"/>
  <c r="G290" i="1"/>
  <c r="G294" i="1"/>
  <c r="G298" i="1"/>
  <c r="G301" i="1"/>
  <c r="G305" i="1"/>
  <c r="G310" i="1"/>
  <c r="G314" i="1"/>
  <c r="H376" i="1"/>
  <c r="G378" i="1"/>
  <c r="H425" i="1"/>
  <c r="G427" i="1"/>
  <c r="H429" i="1"/>
  <c r="G431" i="1"/>
  <c r="H433" i="1"/>
  <c r="G435" i="1"/>
  <c r="H437" i="1"/>
  <c r="G439" i="1"/>
  <c r="H441" i="1"/>
  <c r="G443" i="1"/>
  <c r="H445" i="1"/>
  <c r="G447" i="1"/>
  <c r="H517" i="1"/>
  <c r="G517" i="1"/>
  <c r="H519" i="1"/>
  <c r="G519" i="1"/>
  <c r="H521" i="1"/>
  <c r="G521" i="1"/>
  <c r="H523" i="1"/>
  <c r="G523" i="1"/>
  <c r="H525" i="1"/>
  <c r="G525" i="1"/>
  <c r="H527" i="1"/>
  <c r="G527" i="1"/>
  <c r="H531" i="1"/>
  <c r="G531" i="1"/>
  <c r="G602" i="1"/>
  <c r="G654" i="1"/>
  <c r="H654" i="1"/>
  <c r="G658" i="1"/>
  <c r="H661" i="1"/>
  <c r="G661" i="1"/>
  <c r="G679" i="1"/>
  <c r="H682" i="1"/>
  <c r="G682" i="1"/>
  <c r="G695" i="1"/>
  <c r="H698" i="1"/>
  <c r="G698" i="1"/>
  <c r="G709" i="1"/>
  <c r="H709" i="1"/>
  <c r="G712" i="1"/>
  <c r="H712" i="1"/>
  <c r="G721" i="1"/>
  <c r="H724" i="1"/>
  <c r="G724" i="1"/>
  <c r="G735" i="1"/>
  <c r="H735" i="1"/>
  <c r="H738" i="1"/>
  <c r="G738" i="1"/>
  <c r="G751" i="1"/>
  <c r="G813" i="1"/>
  <c r="H454" i="1"/>
  <c r="G454" i="1"/>
  <c r="H457" i="1"/>
  <c r="G457" i="1"/>
  <c r="G464" i="1"/>
  <c r="H464" i="1"/>
  <c r="G467" i="1"/>
  <c r="H467" i="1"/>
  <c r="G472" i="1"/>
  <c r="H472" i="1"/>
  <c r="G475" i="1"/>
  <c r="H475" i="1"/>
  <c r="G480" i="1"/>
  <c r="H480" i="1"/>
  <c r="G483" i="1"/>
  <c r="H483" i="1"/>
  <c r="G489" i="1"/>
  <c r="H489" i="1"/>
  <c r="G492" i="1"/>
  <c r="H492" i="1"/>
  <c r="G499" i="1"/>
  <c r="H499" i="1"/>
  <c r="G502" i="1"/>
  <c r="H502" i="1"/>
  <c r="G507" i="1"/>
  <c r="H507" i="1"/>
  <c r="G510" i="1"/>
  <c r="H510" i="1"/>
  <c r="G515" i="1"/>
  <c r="H515" i="1"/>
  <c r="H601" i="1"/>
  <c r="G601" i="1"/>
  <c r="G609" i="1"/>
  <c r="H609" i="1"/>
  <c r="G612" i="1"/>
  <c r="H612" i="1"/>
  <c r="G617" i="1"/>
  <c r="H617" i="1"/>
  <c r="G620" i="1"/>
  <c r="H620" i="1"/>
  <c r="G664" i="1"/>
  <c r="H664" i="1"/>
  <c r="H666" i="1"/>
  <c r="G666" i="1"/>
  <c r="H668" i="1"/>
  <c r="G668" i="1"/>
  <c r="H670" i="1"/>
  <c r="G670" i="1"/>
  <c r="H672" i="1"/>
  <c r="G672" i="1"/>
  <c r="H678" i="1"/>
  <c r="G678" i="1"/>
  <c r="H694" i="1"/>
  <c r="G694" i="1"/>
  <c r="H720" i="1"/>
  <c r="G720" i="1"/>
  <c r="H750" i="1"/>
  <c r="G750" i="1"/>
  <c r="H247" i="1"/>
  <c r="H254" i="1"/>
  <c r="H265" i="1"/>
  <c r="G267" i="1"/>
  <c r="G275" i="1"/>
  <c r="G300" i="1"/>
  <c r="H317" i="1"/>
  <c r="H374" i="1"/>
  <c r="H448" i="1"/>
  <c r="H452" i="1"/>
  <c r="H456" i="1"/>
  <c r="G462" i="1"/>
  <c r="G466" i="1"/>
  <c r="G470" i="1"/>
  <c r="G474" i="1"/>
  <c r="G478" i="1"/>
  <c r="G482" i="1"/>
  <c r="G487" i="1"/>
  <c r="G491" i="1"/>
  <c r="G495" i="1"/>
  <c r="H496" i="1"/>
  <c r="G501" i="1"/>
  <c r="G505" i="1"/>
  <c r="G509" i="1"/>
  <c r="G513" i="1"/>
  <c r="H674"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G1343" i="1"/>
  <c r="H1343" i="1"/>
  <c r="G1345" i="1"/>
  <c r="H1345" i="1"/>
  <c r="G1349" i="1"/>
  <c r="H1349" i="1"/>
  <c r="G1351" i="1"/>
  <c r="H1351" i="1"/>
  <c r="G1353" i="1"/>
  <c r="H1353" i="1"/>
  <c r="G1355" i="1"/>
  <c r="H1355" i="1"/>
  <c r="G1357" i="1"/>
  <c r="H1357" i="1"/>
  <c r="G1359" i="1"/>
  <c r="H1359" i="1"/>
  <c r="G1361" i="1"/>
  <c r="H1361" i="1"/>
  <c r="G1363" i="1"/>
  <c r="H1363" i="1"/>
  <c r="H455" i="1"/>
  <c r="H459" i="1"/>
  <c r="G461" i="1"/>
  <c r="G465" i="1"/>
  <c r="G469" i="1"/>
  <c r="G473" i="1"/>
  <c r="G477" i="1"/>
  <c r="G481" i="1"/>
  <c r="G486" i="1"/>
  <c r="G490" i="1"/>
  <c r="G494" i="1"/>
  <c r="G500" i="1"/>
  <c r="G504" i="1"/>
  <c r="G508" i="1"/>
  <c r="G512" i="1"/>
  <c r="H667" i="1"/>
  <c r="G667" i="1"/>
  <c r="H669" i="1"/>
  <c r="G669" i="1"/>
  <c r="H671" i="1"/>
  <c r="G671" i="1"/>
  <c r="H673" i="1"/>
  <c r="G673" i="1"/>
  <c r="H772" i="1"/>
  <c r="G829" i="1"/>
  <c r="H1587" i="1"/>
  <c r="G1587" i="1"/>
  <c r="H1613" i="1"/>
  <c r="G1613" i="1"/>
  <c r="H646" i="1"/>
  <c r="H649" i="1"/>
  <c r="G665" i="1"/>
  <c r="G817" i="1"/>
  <c r="G833" i="1"/>
  <c r="H862" i="1"/>
  <c r="G862" i="1"/>
  <c r="H894" i="1"/>
  <c r="G894" i="1"/>
  <c r="H985" i="1"/>
  <c r="G985" i="1"/>
  <c r="G1304" i="1"/>
  <c r="H1304" i="1"/>
  <c r="H1314" i="1"/>
  <c r="G1314" i="1"/>
  <c r="H1607" i="1"/>
  <c r="G1607" i="1"/>
  <c r="H1679" i="1"/>
  <c r="G1679" i="1"/>
  <c r="G604" i="1"/>
  <c r="H636" i="1"/>
  <c r="G648" i="1"/>
  <c r="H652" i="1"/>
  <c r="H705" i="1"/>
  <c r="G726" i="1"/>
  <c r="H730" i="1"/>
  <c r="H771" i="1"/>
  <c r="H773" i="1"/>
  <c r="H807" i="1"/>
  <c r="H816" i="1"/>
  <c r="G821" i="1"/>
  <c r="H823" i="1"/>
  <c r="H832" i="1"/>
  <c r="G837" i="1"/>
  <c r="H843" i="1"/>
  <c r="H1313" i="1"/>
  <c r="G1313" i="1"/>
  <c r="G1344" i="1"/>
  <c r="H1344" i="1"/>
  <c r="G1348" i="1"/>
  <c r="H1348" i="1"/>
  <c r="G1350" i="1"/>
  <c r="H1350" i="1"/>
  <c r="G1352" i="1"/>
  <c r="H1352" i="1"/>
  <c r="G1354" i="1"/>
  <c r="H1354" i="1"/>
  <c r="G1356" i="1"/>
  <c r="H1356" i="1"/>
  <c r="G1358" i="1"/>
  <c r="H1358" i="1"/>
  <c r="G1360" i="1"/>
  <c r="H1360" i="1"/>
  <c r="G1362" i="1"/>
  <c r="H1362" i="1"/>
  <c r="G1364" i="1"/>
  <c r="H1364" i="1"/>
  <c r="G1450" i="1"/>
  <c r="H1450" i="1"/>
  <c r="H1561" i="1"/>
  <c r="G1561" i="1"/>
  <c r="I1561" i="1" s="1"/>
  <c r="J1567" i="1"/>
  <c r="G1567" i="1"/>
  <c r="G1600" i="1"/>
  <c r="H1600" i="1"/>
  <c r="H1671" i="1"/>
  <c r="G1671" i="1"/>
  <c r="H856" i="1"/>
  <c r="H858" i="1"/>
  <c r="H863" i="1"/>
  <c r="H872" i="1"/>
  <c r="H874" i="1"/>
  <c r="H879" i="1"/>
  <c r="H888" i="1"/>
  <c r="H890" i="1"/>
  <c r="H895" i="1"/>
  <c r="H904" i="1"/>
  <c r="H906" i="1"/>
  <c r="H911" i="1"/>
  <c r="G929" i="1"/>
  <c r="G931" i="1"/>
  <c r="G945" i="1"/>
  <c r="G947" i="1"/>
  <c r="G961" i="1"/>
  <c r="H965" i="1"/>
  <c r="H975" i="1"/>
  <c r="H977" i="1"/>
  <c r="H981" i="1"/>
  <c r="G988" i="1"/>
  <c r="H1007" i="1"/>
  <c r="G1311" i="1"/>
  <c r="G1312" i="1"/>
  <c r="H1341" i="1"/>
  <c r="G1366" i="1"/>
  <c r="G1368" i="1"/>
  <c r="G1372" i="1"/>
  <c r="G1378" i="1"/>
  <c r="G1382" i="1"/>
  <c r="G1388" i="1"/>
  <c r="G1394" i="1"/>
  <c r="H1394" i="1"/>
  <c r="G1444" i="1"/>
  <c r="G1446" i="1"/>
  <c r="G1466" i="1"/>
  <c r="G1468" i="1"/>
  <c r="H1468" i="1"/>
  <c r="G1514" i="1"/>
  <c r="H1514" i="1"/>
  <c r="J1544" i="1"/>
  <c r="J1550" i="1"/>
  <c r="G1550" i="1"/>
  <c r="I1550" i="1" s="1"/>
  <c r="H1590" i="1"/>
  <c r="G1590" i="1"/>
  <c r="H1678" i="1"/>
  <c r="G1678" i="1"/>
  <c r="G849" i="1"/>
  <c r="G853" i="1"/>
  <c r="G858" i="1"/>
  <c r="G869" i="1"/>
  <c r="G874" i="1"/>
  <c r="G885" i="1"/>
  <c r="G890" i="1"/>
  <c r="G901" i="1"/>
  <c r="G906" i="1"/>
  <c r="H917" i="1"/>
  <c r="H922" i="1"/>
  <c r="H926" i="1"/>
  <c r="H931" i="1"/>
  <c r="H933" i="1"/>
  <c r="H938" i="1"/>
  <c r="H942" i="1"/>
  <c r="H947" i="1"/>
  <c r="H949" i="1"/>
  <c r="H954" i="1"/>
  <c r="H958" i="1"/>
  <c r="G965" i="1"/>
  <c r="G967" i="1"/>
  <c r="G981" i="1"/>
  <c r="G1000" i="1"/>
  <c r="G1007" i="1"/>
  <c r="H1291" i="1"/>
  <c r="H1293" i="1"/>
  <c r="H1425" i="1"/>
  <c r="H1429" i="1"/>
  <c r="G1434" i="1"/>
  <c r="H1434" i="1"/>
  <c r="H1477" i="1"/>
  <c r="H1489" i="1"/>
  <c r="H1493" i="1"/>
  <c r="H1500" i="1"/>
  <c r="H1541" i="1"/>
  <c r="J1554" i="1"/>
  <c r="G1554" i="1"/>
  <c r="I1554" i="1" s="1"/>
  <c r="H1577" i="1"/>
  <c r="G1577" i="1"/>
  <c r="G1584" i="1"/>
  <c r="H1584" i="1"/>
  <c r="G1616" i="1"/>
  <c r="H1616" i="1"/>
  <c r="H1634" i="1"/>
  <c r="G1634" i="1"/>
  <c r="H852" i="1"/>
  <c r="H854" i="1"/>
  <c r="G857" i="1"/>
  <c r="H859" i="1"/>
  <c r="H868" i="1"/>
  <c r="H870" i="1"/>
  <c r="G873" i="1"/>
  <c r="H875" i="1"/>
  <c r="H884" i="1"/>
  <c r="H886" i="1"/>
  <c r="G889" i="1"/>
  <c r="H891" i="1"/>
  <c r="H900" i="1"/>
  <c r="H902" i="1"/>
  <c r="G905" i="1"/>
  <c r="H907" i="1"/>
  <c r="H916" i="1"/>
  <c r="G923" i="1"/>
  <c r="G925" i="1"/>
  <c r="G927" i="1"/>
  <c r="H930" i="1"/>
  <c r="G939" i="1"/>
  <c r="G941" i="1"/>
  <c r="G943" i="1"/>
  <c r="H946" i="1"/>
  <c r="G955" i="1"/>
  <c r="G957" i="1"/>
  <c r="G959" i="1"/>
  <c r="G964" i="1"/>
  <c r="G976" i="1"/>
  <c r="G980" i="1"/>
  <c r="G987" i="1"/>
  <c r="H997" i="1"/>
  <c r="G997" i="1"/>
  <c r="G1280" i="1"/>
  <c r="G1283" i="1"/>
  <c r="H1288" i="1"/>
  <c r="H1408" i="1"/>
  <c r="H1412" i="1"/>
  <c r="H1418" i="1"/>
  <c r="H1420" i="1"/>
  <c r="G1422" i="1"/>
  <c r="H1424" i="1"/>
  <c r="G1460" i="1"/>
  <c r="H1469" i="1"/>
  <c r="G1474" i="1"/>
  <c r="H1474" i="1"/>
  <c r="H1480" i="1"/>
  <c r="G1488" i="1"/>
  <c r="H1488" i="1"/>
  <c r="G1530" i="1"/>
  <c r="G1532" i="1"/>
  <c r="H1532" i="1"/>
  <c r="G1534" i="1"/>
  <c r="H1534" i="1"/>
  <c r="I1549" i="1"/>
  <c r="J1562" i="1"/>
  <c r="H1562" i="1"/>
  <c r="G1562" i="1"/>
  <c r="H1572" i="1"/>
  <c r="G1572" i="1"/>
  <c r="H1596" i="1"/>
  <c r="G1598" i="1"/>
  <c r="G1629" i="1"/>
  <c r="G1631" i="1"/>
  <c r="H1640" i="1"/>
  <c r="H1647" i="1"/>
  <c r="G1647" i="1"/>
  <c r="G1662" i="1"/>
  <c r="G1667" i="1"/>
  <c r="D140" i="4"/>
  <c r="F141" i="4"/>
  <c r="G992" i="1"/>
  <c r="H1285" i="1"/>
  <c r="G1297" i="1"/>
  <c r="H1305" i="1"/>
  <c r="G1307" i="1"/>
  <c r="G1340" i="1"/>
  <c r="G1346" i="1"/>
  <c r="H1381" i="1"/>
  <c r="H1396" i="1"/>
  <c r="G1398" i="1"/>
  <c r="G1400" i="1"/>
  <c r="G1406" i="1"/>
  <c r="H1409" i="1"/>
  <c r="H1413" i="1"/>
  <c r="H1417" i="1"/>
  <c r="H1436" i="1"/>
  <c r="G1438" i="1"/>
  <c r="G1440" i="1"/>
  <c r="H1441" i="1"/>
  <c r="H1445" i="1"/>
  <c r="H1452" i="1"/>
  <c r="G1454" i="1"/>
  <c r="G1456" i="1"/>
  <c r="H1457" i="1"/>
  <c r="H1461" i="1"/>
  <c r="G1492" i="1"/>
  <c r="G1494" i="1"/>
  <c r="H1497" i="1"/>
  <c r="G1508" i="1"/>
  <c r="H1516" i="1"/>
  <c r="G1518" i="1"/>
  <c r="G1520" i="1"/>
  <c r="H1521" i="1"/>
  <c r="H1525" i="1"/>
  <c r="G1540" i="1"/>
  <c r="G1542" i="1"/>
  <c r="H1544" i="1"/>
  <c r="I1544" i="1" s="1"/>
  <c r="H1549" i="1"/>
  <c r="H1553" i="1"/>
  <c r="I1553" i="1" s="1"/>
  <c r="G1558" i="1"/>
  <c r="J1560" i="1"/>
  <c r="F61" i="4"/>
  <c r="F222" i="4"/>
  <c r="D221" i="4"/>
  <c r="C217" i="1" s="1"/>
  <c r="H217" i="1" s="1"/>
  <c r="G1498" i="1"/>
  <c r="G1524" i="1"/>
  <c r="G1526" i="1"/>
  <c r="J1548" i="1"/>
  <c r="H1557" i="1"/>
  <c r="J1573" i="1"/>
  <c r="J1578" i="1"/>
  <c r="B234" i="9"/>
  <c r="H87" i="1"/>
  <c r="F269" i="4"/>
  <c r="D321" i="4"/>
  <c r="C316" i="1" s="1"/>
  <c r="F355" i="4"/>
  <c r="F388" i="4"/>
  <c r="F401" i="4"/>
  <c r="F437" i="4"/>
  <c r="F120" i="5"/>
  <c r="E119" i="5"/>
  <c r="D1124" i="1" s="1"/>
  <c r="D178" i="5"/>
  <c r="C1182" i="1" s="1"/>
  <c r="G1281" i="1"/>
  <c r="D38" i="7"/>
  <c r="D6" i="8"/>
  <c r="C1583" i="1" s="1"/>
  <c r="E58" i="9"/>
  <c r="B58" i="9" s="1"/>
  <c r="E69" i="9"/>
  <c r="B69" i="9" s="1"/>
  <c r="E72" i="9"/>
  <c r="B72" i="9" s="1"/>
  <c r="E79" i="9"/>
  <c r="B79" i="9" s="1"/>
  <c r="E84" i="9"/>
  <c r="B84" i="9" s="1"/>
  <c r="E86" i="9"/>
  <c r="B86" i="9" s="1"/>
  <c r="E91" i="9"/>
  <c r="B91" i="9" s="1"/>
  <c r="E96" i="9"/>
  <c r="E103" i="9"/>
  <c r="B103" i="9" s="1"/>
  <c r="E106" i="9"/>
  <c r="B106" i="9" s="1"/>
  <c r="E127" i="9"/>
  <c r="B127" i="9" s="1"/>
  <c r="E134" i="9"/>
  <c r="B134" i="9" s="1"/>
  <c r="B149" i="9"/>
  <c r="E152" i="9"/>
  <c r="B152" i="9" s="1"/>
  <c r="B154" i="9"/>
  <c r="E159" i="9"/>
  <c r="B159" i="9" s="1"/>
  <c r="E166" i="9"/>
  <c r="B166" i="9" s="1"/>
  <c r="F245" i="9"/>
  <c r="B249" i="9"/>
  <c r="F255" i="9"/>
  <c r="B255" i="9" s="1"/>
  <c r="B258" i="9"/>
  <c r="B261" i="9"/>
  <c r="F263" i="9"/>
  <c r="B263" i="9" s="1"/>
  <c r="F266" i="9"/>
  <c r="B266" i="9" s="1"/>
  <c r="F273" i="9"/>
  <c r="F279" i="9"/>
  <c r="F285" i="9"/>
  <c r="B286" i="9"/>
  <c r="B289" i="9"/>
  <c r="B294" i="9"/>
  <c r="B305" i="9"/>
  <c r="E319" i="9"/>
  <c r="B319" i="9" s="1"/>
  <c r="E329" i="9"/>
  <c r="B329" i="9" s="1"/>
  <c r="H161" i="1"/>
  <c r="F221" i="4"/>
  <c r="H641" i="1"/>
  <c r="F428" i="4"/>
  <c r="B331" i="9"/>
  <c r="E333" i="9"/>
  <c r="B333" i="9" s="1"/>
  <c r="E26" i="9"/>
  <c r="B26" i="9" s="1"/>
  <c r="B40" i="9"/>
  <c r="E41" i="9"/>
  <c r="B41" i="9" s="1"/>
  <c r="B44" i="9"/>
  <c r="E45" i="9"/>
  <c r="B45" i="9" s="1"/>
  <c r="E49" i="9"/>
  <c r="B49" i="9" s="1"/>
  <c r="E54" i="9"/>
  <c r="B54" i="9" s="1"/>
  <c r="B59" i="9"/>
  <c r="B76" i="9"/>
  <c r="E78" i="9"/>
  <c r="B78" i="9" s="1"/>
  <c r="B87" i="9"/>
  <c r="E90" i="9"/>
  <c r="B90" i="9" s="1"/>
  <c r="B100" i="9"/>
  <c r="E102" i="9"/>
  <c r="B102" i="9" s="1"/>
  <c r="B107" i="9"/>
  <c r="E133" i="9"/>
  <c r="B133" i="9" s="1"/>
  <c r="E146" i="9"/>
  <c r="B146" i="9" s="1"/>
  <c r="B150" i="9"/>
  <c r="E165" i="9"/>
  <c r="B165" i="9" s="1"/>
  <c r="B168" i="9"/>
  <c r="E169" i="9"/>
  <c r="B169" i="9" s="1"/>
  <c r="B232" i="9"/>
  <c r="F244" i="9"/>
  <c r="B244" i="9" s="1"/>
  <c r="B252" i="9"/>
  <c r="B257" i="9"/>
  <c r="B259" i="9"/>
  <c r="F262" i="9"/>
  <c r="B262" i="9" s="1"/>
  <c r="B265" i="9"/>
  <c r="B268" i="9"/>
  <c r="B270" i="9"/>
  <c r="B276" i="9"/>
  <c r="F278" i="9"/>
  <c r="B278" i="9" s="1"/>
  <c r="B292" i="9"/>
  <c r="E322" i="9"/>
  <c r="B322" i="9" s="1"/>
  <c r="E327" i="9"/>
  <c r="B327" i="9" s="1"/>
  <c r="F194" i="4"/>
  <c r="D629" i="4"/>
  <c r="F29" i="5"/>
  <c r="F291" i="5"/>
  <c r="F39" i="6"/>
  <c r="F54" i="6"/>
  <c r="D5" i="7"/>
  <c r="J1547" i="1"/>
  <c r="D51" i="8"/>
  <c r="B30" i="9"/>
  <c r="B43" i="9"/>
  <c r="E66" i="9"/>
  <c r="B66" i="9" s="1"/>
  <c r="E70" i="9"/>
  <c r="B70" i="9" s="1"/>
  <c r="B75" i="9"/>
  <c r="E81" i="9"/>
  <c r="B81" i="9" s="1"/>
  <c r="E82" i="9"/>
  <c r="B82" i="9" s="1"/>
  <c r="B92" i="9"/>
  <c r="E94" i="9"/>
  <c r="B94" i="9" s="1"/>
  <c r="B99" i="9"/>
  <c r="B111" i="9"/>
  <c r="E114" i="9"/>
  <c r="B114" i="9" s="1"/>
  <c r="E118" i="9"/>
  <c r="B118" i="9" s="1"/>
  <c r="E125" i="9"/>
  <c r="B125" i="9" s="1"/>
  <c r="E128" i="9"/>
  <c r="B128" i="9" s="1"/>
  <c r="E135" i="9"/>
  <c r="B135" i="9" s="1"/>
  <c r="E138" i="9"/>
  <c r="B138" i="9" s="1"/>
  <c r="E142" i="9"/>
  <c r="B142" i="9" s="1"/>
  <c r="E157" i="9"/>
  <c r="B157" i="9" s="1"/>
  <c r="E160" i="9"/>
  <c r="B160" i="9" s="1"/>
  <c r="E161" i="9"/>
  <c r="B161" i="9" s="1"/>
  <c r="E167" i="9"/>
  <c r="B167" i="9" s="1"/>
  <c r="F231" i="9"/>
  <c r="F234" i="9"/>
  <c r="B245" i="9"/>
  <c r="F246" i="9"/>
  <c r="B246" i="9" s="1"/>
  <c r="F251" i="9"/>
  <c r="B251" i="9" s="1"/>
  <c r="F267" i="9"/>
  <c r="B267" i="9" s="1"/>
  <c r="B273" i="9"/>
  <c r="F275" i="9"/>
  <c r="B275" i="9" s="1"/>
  <c r="F281" i="9"/>
  <c r="B281" i="9" s="1"/>
  <c r="F282" i="9"/>
  <c r="B282" i="9" s="1"/>
  <c r="B285" i="9"/>
  <c r="F291" i="9"/>
  <c r="B291" i="9" s="1"/>
  <c r="E313" i="9"/>
  <c r="B330" i="9"/>
  <c r="E332" i="9"/>
  <c r="B332" i="9" s="1"/>
  <c r="H298" i="1"/>
  <c r="H422" i="1"/>
  <c r="G1609" i="1"/>
  <c r="G1595" i="1"/>
  <c r="G1618" i="1"/>
  <c r="H737" i="1"/>
  <c r="H715" i="1"/>
  <c r="G705" i="1"/>
  <c r="E42" i="9"/>
  <c r="B42" i="9" s="1"/>
  <c r="G657" i="1"/>
  <c r="F230" i="9"/>
  <c r="B230" i="9" s="1"/>
  <c r="G1384" i="1"/>
  <c r="H302" i="1"/>
  <c r="G416" i="1"/>
  <c r="H423" i="1"/>
  <c r="H416" i="1"/>
  <c r="G423" i="1"/>
  <c r="H301" i="1"/>
  <c r="H1380" i="1"/>
  <c r="H1378" i="1"/>
  <c r="H1368" i="1"/>
  <c r="H1400" i="1"/>
  <c r="H1390" i="1"/>
  <c r="H1389" i="1"/>
  <c r="H1385" i="1"/>
  <c r="H1384" i="1"/>
  <c r="G1308" i="1"/>
  <c r="E317" i="9"/>
  <c r="B317" i="9" s="1"/>
  <c r="H1307" i="1"/>
  <c r="G1310" i="1"/>
  <c r="H1281" i="1"/>
  <c r="F197" i="5"/>
  <c r="C1201" i="1"/>
  <c r="H1201" i="1" s="1"/>
  <c r="C1190" i="1"/>
  <c r="G1190" i="1" s="1"/>
  <c r="H1683" i="1"/>
  <c r="G1601" i="1"/>
  <c r="H1620" i="1"/>
  <c r="H1614" i="1"/>
  <c r="G1614" i="1"/>
  <c r="H1611" i="1"/>
  <c r="H1604" i="1"/>
  <c r="H1606" i="1"/>
  <c r="G1602" i="1"/>
  <c r="G1599" i="1"/>
  <c r="G1593" i="1"/>
  <c r="H1591" i="1"/>
  <c r="H1588" i="1"/>
  <c r="C1585" i="1"/>
  <c r="G1390" i="1"/>
  <c r="H1301" i="1"/>
  <c r="H1302" i="1"/>
  <c r="G1291" i="1"/>
  <c r="E255" i="5"/>
  <c r="E251" i="5" s="1"/>
  <c r="E303" i="9"/>
  <c r="B303" i="9" s="1"/>
  <c r="G1374" i="1"/>
  <c r="H1347" i="1"/>
  <c r="H1346" i="1"/>
  <c r="H1342" i="1"/>
  <c r="H1340" i="1"/>
  <c r="D1185" i="1"/>
  <c r="H1185" i="1" s="1"/>
  <c r="E296" i="9"/>
  <c r="B296" i="9" s="1"/>
  <c r="E37" i="9"/>
  <c r="B37" i="9" s="1"/>
  <c r="E36" i="9"/>
  <c r="B36" i="9" s="1"/>
  <c r="F236" i="9"/>
  <c r="B236" i="9" s="1"/>
  <c r="E311" i="9"/>
  <c r="B311" i="9" s="1"/>
  <c r="E324" i="9"/>
  <c r="B324" i="9" s="1"/>
  <c r="H1558" i="1"/>
  <c r="J1558" i="1"/>
  <c r="G1556" i="1"/>
  <c r="C1555" i="1"/>
  <c r="G1555" i="1" s="1"/>
  <c r="G1557" i="1"/>
  <c r="H1552" i="1"/>
  <c r="H1310" i="1"/>
  <c r="G1305" i="1"/>
  <c r="E312" i="9"/>
  <c r="B312" i="9" s="1"/>
  <c r="F150" i="5"/>
  <c r="H315" i="9"/>
  <c r="F341" i="9"/>
  <c r="B341" i="9" s="1"/>
  <c r="F45" i="5"/>
  <c r="D1024" i="1"/>
  <c r="H1024" i="1" s="1"/>
  <c r="E12" i="5"/>
  <c r="D1017" i="1" s="1"/>
  <c r="G1017" i="1" s="1"/>
  <c r="E320" i="9"/>
  <c r="B320" i="9" s="1"/>
  <c r="E307" i="9"/>
  <c r="B307" i="9" s="1"/>
  <c r="G1472" i="1"/>
  <c r="G636" i="1"/>
  <c r="F129" i="6"/>
  <c r="E114" i="6"/>
  <c r="G1504" i="1"/>
  <c r="G1480" i="1"/>
  <c r="D1471" i="1"/>
  <c r="G1424" i="1"/>
  <c r="G1430" i="1"/>
  <c r="G1412" i="1"/>
  <c r="G646" i="1"/>
  <c r="G649" i="1"/>
  <c r="F656" i="4"/>
  <c r="D421" i="1"/>
  <c r="G421" i="1" s="1"/>
  <c r="G415" i="1"/>
  <c r="G641" i="1"/>
  <c r="G408" i="1"/>
  <c r="G407" i="1"/>
  <c r="F412" i="4"/>
  <c r="G374" i="1"/>
  <c r="E361" i="4"/>
  <c r="D356" i="1" s="1"/>
  <c r="G247" i="1"/>
  <c r="G285" i="1"/>
  <c r="G286" i="1"/>
  <c r="D274" i="1"/>
  <c r="E83" i="9"/>
  <c r="B83" i="9" s="1"/>
  <c r="F274" i="4"/>
  <c r="F247" i="9"/>
  <c r="B247" i="9" s="1"/>
  <c r="G258" i="1"/>
  <c r="G265" i="1"/>
  <c r="G266" i="1"/>
  <c r="G254" i="1"/>
  <c r="H253" i="1"/>
  <c r="D246" i="1"/>
  <c r="F246" i="4"/>
  <c r="G221" i="1"/>
  <c r="G223" i="1"/>
  <c r="G212" i="1"/>
  <c r="G213" i="1"/>
  <c r="E202" i="4"/>
  <c r="D198" i="1" s="1"/>
  <c r="F216" i="4"/>
  <c r="E56" i="9"/>
  <c r="B56" i="9" s="1"/>
  <c r="F243" i="9"/>
  <c r="B243" i="9" s="1"/>
  <c r="H190" i="1"/>
  <c r="D174" i="1"/>
  <c r="H174" i="1" s="1"/>
  <c r="F239" i="9"/>
  <c r="B239" i="9" s="1"/>
  <c r="E51" i="9"/>
  <c r="B51" i="9" s="1"/>
  <c r="G171" i="1"/>
  <c r="G166" i="1"/>
  <c r="G169" i="1"/>
  <c r="G163" i="1"/>
  <c r="G161" i="1"/>
  <c r="G162" i="1"/>
  <c r="G156" i="1"/>
  <c r="G158" i="1"/>
  <c r="F160" i="4"/>
  <c r="E153" i="4"/>
  <c r="D149" i="1" s="1"/>
  <c r="H149" i="1" s="1"/>
  <c r="G155" i="1"/>
  <c r="G150" i="1"/>
  <c r="G151" i="1"/>
  <c r="H848" i="1"/>
  <c r="H844" i="1"/>
  <c r="H839" i="1"/>
  <c r="G773" i="1"/>
  <c r="G772" i="1"/>
  <c r="G771" i="1"/>
  <c r="E68" i="9"/>
  <c r="B68" i="9" s="1"/>
  <c r="E64" i="9"/>
  <c r="B64" i="9" s="1"/>
  <c r="F241" i="9"/>
  <c r="B241" i="9" s="1"/>
  <c r="E52" i="9"/>
  <c r="B52" i="9" s="1"/>
  <c r="E48" i="9"/>
  <c r="B48" i="9" s="1"/>
  <c r="F237" i="9"/>
  <c r="G662" i="1"/>
  <c r="G496" i="1"/>
  <c r="G497" i="1"/>
  <c r="E430" i="4"/>
  <c r="D424" i="1" s="1"/>
  <c r="E491" i="4"/>
  <c r="D485" i="1" s="1"/>
  <c r="G317" i="1"/>
  <c r="G318" i="1"/>
  <c r="E321" i="4"/>
  <c r="D316" i="1" s="1"/>
  <c r="G306" i="1"/>
  <c r="E309" i="4"/>
  <c r="D304" i="1" s="1"/>
  <c r="H305" i="1"/>
  <c r="E28" i="9"/>
  <c r="B28" i="9" s="1"/>
  <c r="G125" i="1"/>
  <c r="G127" i="1"/>
  <c r="F125" i="4"/>
  <c r="H121" i="1"/>
  <c r="G121" i="1"/>
  <c r="D122" i="1"/>
  <c r="F235" i="9"/>
  <c r="B235" i="9" s="1"/>
  <c r="G103" i="1"/>
  <c r="G105" i="1"/>
  <c r="G93" i="1"/>
  <c r="G87" i="1"/>
  <c r="H90" i="1"/>
  <c r="B233" i="9"/>
  <c r="H70" i="1"/>
  <c r="G59" i="1"/>
  <c r="G57" i="1"/>
  <c r="G58" i="1"/>
  <c r="E32" i="9"/>
  <c r="B32" i="9" s="1"/>
  <c r="G56" i="1"/>
  <c r="E49" i="4"/>
  <c r="D45" i="1" s="1"/>
  <c r="G54" i="1"/>
  <c r="G55" i="1"/>
  <c r="G25" i="1"/>
  <c r="H25" i="1"/>
  <c r="G19" i="1"/>
  <c r="H19" i="1"/>
  <c r="E27" i="9"/>
  <c r="B27" i="9" s="1"/>
  <c r="F229" i="9"/>
  <c r="B229" i="9" s="1"/>
  <c r="G4" i="1"/>
  <c r="H4" i="1"/>
  <c r="G920" i="1"/>
  <c r="H920" i="1"/>
  <c r="H1261" i="1"/>
  <c r="G1261" i="1"/>
  <c r="H1271" i="1"/>
  <c r="G1271" i="1"/>
  <c r="G932" i="1"/>
  <c r="H932" i="1"/>
  <c r="G948" i="1"/>
  <c r="H948" i="1"/>
  <c r="H963" i="1"/>
  <c r="G963" i="1"/>
  <c r="H966" i="1"/>
  <c r="G966" i="1"/>
  <c r="H986" i="1"/>
  <c r="G986" i="1"/>
  <c r="H989" i="1"/>
  <c r="G989"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83" i="1"/>
  <c r="G1183" i="1"/>
  <c r="H1187" i="1"/>
  <c r="G1187" i="1"/>
  <c r="H1189" i="1"/>
  <c r="G1189" i="1"/>
  <c r="H1191" i="1"/>
  <c r="G1191" i="1"/>
  <c r="H1193" i="1"/>
  <c r="G1193" i="1"/>
  <c r="H1195" i="1"/>
  <c r="G1195" i="1"/>
  <c r="H1197" i="1"/>
  <c r="G1197" i="1"/>
  <c r="H1199" i="1"/>
  <c r="G1199" i="1"/>
  <c r="H1203" i="1"/>
  <c r="G1203" i="1"/>
  <c r="H1205" i="1"/>
  <c r="G1205"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84" i="1"/>
  <c r="G1284" i="1"/>
  <c r="H1292" i="1"/>
  <c r="G1292" i="1"/>
  <c r="H1665" i="1"/>
  <c r="G1665" i="1"/>
  <c r="G936" i="1"/>
  <c r="H936" i="1"/>
  <c r="G952" i="1"/>
  <c r="H952" i="1"/>
  <c r="H970" i="1"/>
  <c r="G970" i="1"/>
  <c r="H973" i="1"/>
  <c r="G973" i="1"/>
  <c r="H1257" i="1"/>
  <c r="G1257" i="1"/>
  <c r="H1263" i="1"/>
  <c r="G1263" i="1"/>
  <c r="H1265" i="1"/>
  <c r="G1265" i="1"/>
  <c r="H1269" i="1"/>
  <c r="G1269" i="1"/>
  <c r="H1273" i="1"/>
  <c r="G1273" i="1"/>
  <c r="H1279" i="1"/>
  <c r="G1279" i="1"/>
  <c r="H1287" i="1"/>
  <c r="G1287" i="1"/>
  <c r="H1295" i="1"/>
  <c r="G1295" i="1"/>
  <c r="H806" i="1"/>
  <c r="G808" i="1"/>
  <c r="H810" i="1"/>
  <c r="G812" i="1"/>
  <c r="H814" i="1"/>
  <c r="G816" i="1"/>
  <c r="H818" i="1"/>
  <c r="G820" i="1"/>
  <c r="H822" i="1"/>
  <c r="G824" i="1"/>
  <c r="H826" i="1"/>
  <c r="G828" i="1"/>
  <c r="H830" i="1"/>
  <c r="G832" i="1"/>
  <c r="H834" i="1"/>
  <c r="G836" i="1"/>
  <c r="H838" i="1"/>
  <c r="G840" i="1"/>
  <c r="H842" i="1"/>
  <c r="G844" i="1"/>
  <c r="H846" i="1"/>
  <c r="G848" i="1"/>
  <c r="H850" i="1"/>
  <c r="G852" i="1"/>
  <c r="G856" i="1"/>
  <c r="G860" i="1"/>
  <c r="G864" i="1"/>
  <c r="G868" i="1"/>
  <c r="G872" i="1"/>
  <c r="G876" i="1"/>
  <c r="G880" i="1"/>
  <c r="G884" i="1"/>
  <c r="G888" i="1"/>
  <c r="G892" i="1"/>
  <c r="G896" i="1"/>
  <c r="G900" i="1"/>
  <c r="G904" i="1"/>
  <c r="G908" i="1"/>
  <c r="G912" i="1"/>
  <c r="G916" i="1"/>
  <c r="H923" i="1"/>
  <c r="G928" i="1"/>
  <c r="H928" i="1"/>
  <c r="H929" i="1"/>
  <c r="H939" i="1"/>
  <c r="G944" i="1"/>
  <c r="H944" i="1"/>
  <c r="H945" i="1"/>
  <c r="H955" i="1"/>
  <c r="G960" i="1"/>
  <c r="H960" i="1"/>
  <c r="H961" i="1"/>
  <c r="H974" i="1"/>
  <c r="G974" i="1"/>
  <c r="G975" i="1"/>
  <c r="H979" i="1"/>
  <c r="G979" i="1"/>
  <c r="H982" i="1"/>
  <c r="G982" i="1"/>
  <c r="G983" i="1"/>
  <c r="H1002" i="1"/>
  <c r="G1002" i="1"/>
  <c r="H1005" i="1"/>
  <c r="G1005" i="1"/>
  <c r="H1256" i="1"/>
  <c r="G1256" i="1"/>
  <c r="H1258" i="1"/>
  <c r="G1258" i="1"/>
  <c r="H1260" i="1"/>
  <c r="G1260" i="1"/>
  <c r="H1262" i="1"/>
  <c r="G1262" i="1"/>
  <c r="H1264" i="1"/>
  <c r="G1264" i="1"/>
  <c r="H1266" i="1"/>
  <c r="G1266" i="1"/>
  <c r="H1268" i="1"/>
  <c r="G1268" i="1"/>
  <c r="H1270" i="1"/>
  <c r="G1270" i="1"/>
  <c r="H1272" i="1"/>
  <c r="G1272" i="1"/>
  <c r="H1286" i="1"/>
  <c r="G1286" i="1"/>
  <c r="H1294" i="1"/>
  <c r="G1294" i="1"/>
  <c r="G1370" i="1"/>
  <c r="H1370" i="1"/>
  <c r="G1386" i="1"/>
  <c r="H1386" i="1"/>
  <c r="G1404" i="1"/>
  <c r="H1404" i="1"/>
  <c r="G1411" i="1"/>
  <c r="H1411" i="1"/>
  <c r="G1432" i="1"/>
  <c r="H1432" i="1"/>
  <c r="G1439" i="1"/>
  <c r="H1439" i="1"/>
  <c r="G1448" i="1"/>
  <c r="H1448" i="1"/>
  <c r="G1455" i="1"/>
  <c r="H1455" i="1"/>
  <c r="G1512" i="1"/>
  <c r="H1512" i="1"/>
  <c r="G1519" i="1"/>
  <c r="H1519" i="1"/>
  <c r="G1528" i="1"/>
  <c r="H1528" i="1"/>
  <c r="J1575" i="1"/>
  <c r="H1575" i="1"/>
  <c r="G1575" i="1"/>
  <c r="I1575" i="1" s="1"/>
  <c r="H1006" i="1"/>
  <c r="G1006" i="1"/>
  <c r="H1267" i="1"/>
  <c r="G1267" i="1"/>
  <c r="G807" i="1"/>
  <c r="H809" i="1"/>
  <c r="G811" i="1"/>
  <c r="H813" i="1"/>
  <c r="G815" i="1"/>
  <c r="H817" i="1"/>
  <c r="G819" i="1"/>
  <c r="H821" i="1"/>
  <c r="G823" i="1"/>
  <c r="H825" i="1"/>
  <c r="G827" i="1"/>
  <c r="H829" i="1"/>
  <c r="G831" i="1"/>
  <c r="H833" i="1"/>
  <c r="G835"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3" i="1"/>
  <c r="H905" i="1"/>
  <c r="G907" i="1"/>
  <c r="H909" i="1"/>
  <c r="G911" i="1"/>
  <c r="H913" i="1"/>
  <c r="G915" i="1"/>
  <c r="G917" i="1"/>
  <c r="H919" i="1"/>
  <c r="G924" i="1"/>
  <c r="H924" i="1"/>
  <c r="H925" i="1"/>
  <c r="G933" i="1"/>
  <c r="H935" i="1"/>
  <c r="G940" i="1"/>
  <c r="H940" i="1"/>
  <c r="H941" i="1"/>
  <c r="G949" i="1"/>
  <c r="H951" i="1"/>
  <c r="G956" i="1"/>
  <c r="H956" i="1"/>
  <c r="H957" i="1"/>
  <c r="H967" i="1"/>
  <c r="G969" i="1"/>
  <c r="G977" i="1"/>
  <c r="H990" i="1"/>
  <c r="G990" i="1"/>
  <c r="G991" i="1"/>
  <c r="H995" i="1"/>
  <c r="G995" i="1"/>
  <c r="H998" i="1"/>
  <c r="G998" i="1"/>
  <c r="G999"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82" i="1"/>
  <c r="G1182" i="1"/>
  <c r="H1184" i="1"/>
  <c r="G1184" i="1"/>
  <c r="H1186" i="1"/>
  <c r="G1186" i="1"/>
  <c r="H1188" i="1"/>
  <c r="G1188" i="1"/>
  <c r="H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G918" i="1"/>
  <c r="G922" i="1"/>
  <c r="G926" i="1"/>
  <c r="G930" i="1"/>
  <c r="G934" i="1"/>
  <c r="G938" i="1"/>
  <c r="G942" i="1"/>
  <c r="G946" i="1"/>
  <c r="G950" i="1"/>
  <c r="G954" i="1"/>
  <c r="G958" i="1"/>
  <c r="H962" i="1"/>
  <c r="G962" i="1"/>
  <c r="H971" i="1"/>
  <c r="H978" i="1"/>
  <c r="G978" i="1"/>
  <c r="H987" i="1"/>
  <c r="H994" i="1"/>
  <c r="G994" i="1"/>
  <c r="H1003" i="1"/>
  <c r="H1010" i="1"/>
  <c r="G1010" i="1"/>
  <c r="H1014" i="1"/>
  <c r="G1014" i="1"/>
  <c r="H1016" i="1"/>
  <c r="G1016" i="1"/>
  <c r="H1018" i="1"/>
  <c r="G1018" i="1"/>
  <c r="H1020" i="1"/>
  <c r="G1020" i="1"/>
  <c r="H1022" i="1"/>
  <c r="G1022"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275" i="1"/>
  <c r="G1275" i="1"/>
  <c r="H1277" i="1"/>
  <c r="G1277" i="1"/>
  <c r="H1282" i="1"/>
  <c r="G1282" i="1"/>
  <c r="H1298" i="1"/>
  <c r="G1298" i="1"/>
  <c r="G1423" i="1"/>
  <c r="H1423" i="1"/>
  <c r="G1467" i="1"/>
  <c r="H1467" i="1"/>
  <c r="G1476" i="1"/>
  <c r="H1476" i="1"/>
  <c r="G1482" i="1"/>
  <c r="H1482" i="1"/>
  <c r="G1487" i="1"/>
  <c r="H1487" i="1"/>
  <c r="G1496" i="1"/>
  <c r="H1496" i="1"/>
  <c r="G1503" i="1"/>
  <c r="H1503" i="1"/>
  <c r="G1536" i="1"/>
  <c r="H1536" i="1"/>
  <c r="F203" i="4"/>
  <c r="D202" i="4"/>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290" i="1"/>
  <c r="G1290" i="1"/>
  <c r="G1414" i="1"/>
  <c r="H1414" i="1"/>
  <c r="G1442" i="1"/>
  <c r="H1442" i="1"/>
  <c r="G1458" i="1"/>
  <c r="H1458" i="1"/>
  <c r="G1479" i="1"/>
  <c r="H1479" i="1"/>
  <c r="G1522" i="1"/>
  <c r="H1522" i="1"/>
  <c r="H1555" i="1"/>
  <c r="H1563" i="1"/>
  <c r="G1563" i="1"/>
  <c r="J1565" i="1"/>
  <c r="H1565" i="1"/>
  <c r="G1565" i="1"/>
  <c r="I1565" i="1" s="1"/>
  <c r="F68" i="4"/>
  <c r="D49" i="4"/>
  <c r="H964" i="1"/>
  <c r="H968" i="1"/>
  <c r="H972" i="1"/>
  <c r="H976" i="1"/>
  <c r="H980" i="1"/>
  <c r="H984" i="1"/>
  <c r="H988" i="1"/>
  <c r="H992" i="1"/>
  <c r="H996" i="1"/>
  <c r="H1000" i="1"/>
  <c r="H1004" i="1"/>
  <c r="H1008" i="1"/>
  <c r="H1274" i="1"/>
  <c r="G1274" i="1"/>
  <c r="H1276" i="1"/>
  <c r="G1276" i="1"/>
  <c r="G1367" i="1"/>
  <c r="H1367" i="1"/>
  <c r="G1376" i="1"/>
  <c r="H1376" i="1"/>
  <c r="G1383" i="1"/>
  <c r="H1383" i="1"/>
  <c r="G1392" i="1"/>
  <c r="H1392" i="1"/>
  <c r="G1399" i="1"/>
  <c r="H1399" i="1"/>
  <c r="G1426" i="1"/>
  <c r="H1426" i="1"/>
  <c r="G1470" i="1"/>
  <c r="H1470" i="1"/>
  <c r="G1490" i="1"/>
  <c r="H1490" i="1"/>
  <c r="G1506" i="1"/>
  <c r="H1506" i="1"/>
  <c r="H1605" i="1"/>
  <c r="G1605" i="1"/>
  <c r="G1379" i="1"/>
  <c r="H1379" i="1"/>
  <c r="G1395" i="1"/>
  <c r="H1395" i="1"/>
  <c r="G1407" i="1"/>
  <c r="H1407" i="1"/>
  <c r="G1419" i="1"/>
  <c r="H1419" i="1"/>
  <c r="G1435" i="1"/>
  <c r="H1435" i="1"/>
  <c r="G1451" i="1"/>
  <c r="H1451" i="1"/>
  <c r="G1463" i="1"/>
  <c r="H1463" i="1"/>
  <c r="G1499" i="1"/>
  <c r="H1499" i="1"/>
  <c r="G1515" i="1"/>
  <c r="H1515" i="1"/>
  <c r="I1542" i="1"/>
  <c r="H1583" i="1"/>
  <c r="G1583" i="1"/>
  <c r="G1632" i="1"/>
  <c r="H1632" i="1"/>
  <c r="H1661" i="1"/>
  <c r="G1661" i="1"/>
  <c r="G1672" i="1"/>
  <c r="H1672" i="1"/>
  <c r="G1676" i="1"/>
  <c r="H1676" i="1"/>
  <c r="D164" i="4"/>
  <c r="F165" i="4"/>
  <c r="D361" i="4"/>
  <c r="F362" i="4"/>
  <c r="E536" i="4"/>
  <c r="G1375" i="1"/>
  <c r="H1375" i="1"/>
  <c r="G1391" i="1"/>
  <c r="H1391" i="1"/>
  <c r="G1403" i="1"/>
  <c r="H1403" i="1"/>
  <c r="G1447" i="1"/>
  <c r="H1447" i="1"/>
  <c r="G1475" i="1"/>
  <c r="H1475" i="1"/>
  <c r="G1495" i="1"/>
  <c r="H1495" i="1"/>
  <c r="G1511" i="1"/>
  <c r="H1511" i="1"/>
  <c r="G1527" i="1"/>
  <c r="H1527" i="1"/>
  <c r="J1580" i="1"/>
  <c r="H1580" i="1"/>
  <c r="G1580" i="1"/>
  <c r="H1610" i="1"/>
  <c r="G1610" i="1"/>
  <c r="H1686" i="1"/>
  <c r="G1686" i="1"/>
  <c r="E82" i="4"/>
  <c r="D78" i="1" s="1"/>
  <c r="F91" i="4"/>
  <c r="D273" i="4"/>
  <c r="F379" i="4"/>
  <c r="E373" i="4"/>
  <c r="F82" i="6"/>
  <c r="D1478" i="1"/>
  <c r="G1478" i="1" s="1"/>
  <c r="E89" i="6"/>
  <c r="D1485" i="1" s="1"/>
  <c r="D1486" i="1"/>
  <c r="G1486" i="1" s="1"/>
  <c r="H1366" i="1"/>
  <c r="G1371" i="1"/>
  <c r="H1371" i="1"/>
  <c r="H1372" i="1"/>
  <c r="G1380" i="1"/>
  <c r="H1382" i="1"/>
  <c r="G1387" i="1"/>
  <c r="H1387" i="1"/>
  <c r="H1388" i="1"/>
  <c r="G1396" i="1"/>
  <c r="H1398" i="1"/>
  <c r="G1408" i="1"/>
  <c r="H1410" i="1"/>
  <c r="G1415" i="1"/>
  <c r="H1415" i="1"/>
  <c r="H1416" i="1"/>
  <c r="G1420" i="1"/>
  <c r="H1422" i="1"/>
  <c r="G1427" i="1"/>
  <c r="H1427" i="1"/>
  <c r="H1428" i="1"/>
  <c r="G1436" i="1"/>
  <c r="H1438" i="1"/>
  <c r="G1443" i="1"/>
  <c r="H1443" i="1"/>
  <c r="H1444" i="1"/>
  <c r="G1452" i="1"/>
  <c r="H1454" i="1"/>
  <c r="G1459" i="1"/>
  <c r="H1459" i="1"/>
  <c r="H1460" i="1"/>
  <c r="G1464" i="1"/>
  <c r="H1466" i="1"/>
  <c r="G1471" i="1"/>
  <c r="H1471" i="1"/>
  <c r="H1472" i="1"/>
  <c r="G1483" i="1"/>
  <c r="H1483" i="1"/>
  <c r="H1484" i="1"/>
  <c r="G1491" i="1"/>
  <c r="H1491" i="1"/>
  <c r="H1492" i="1"/>
  <c r="G1500" i="1"/>
  <c r="H1502" i="1"/>
  <c r="G1507" i="1"/>
  <c r="H1507" i="1"/>
  <c r="H1508" i="1"/>
  <c r="G1516" i="1"/>
  <c r="H1518" i="1"/>
  <c r="G1523" i="1"/>
  <c r="H1523" i="1"/>
  <c r="H1524" i="1"/>
  <c r="H1530" i="1"/>
  <c r="H1540" i="1"/>
  <c r="H1551" i="1"/>
  <c r="G1551" i="1"/>
  <c r="H1559" i="1"/>
  <c r="G1559" i="1"/>
  <c r="J1569" i="1"/>
  <c r="H1569" i="1"/>
  <c r="G1569" i="1"/>
  <c r="I1578" i="1"/>
  <c r="G1608" i="1"/>
  <c r="H1608" i="1"/>
  <c r="G1638" i="1"/>
  <c r="H1638" i="1"/>
  <c r="H1657" i="1"/>
  <c r="G1657" i="1"/>
  <c r="G1682" i="1"/>
  <c r="H1682" i="1"/>
  <c r="F120" i="4"/>
  <c r="E106" i="4"/>
  <c r="D102" i="1" s="1"/>
  <c r="E230" i="4"/>
  <c r="D226" i="1" s="1"/>
  <c r="F237" i="4"/>
  <c r="F374" i="4"/>
  <c r="D373" i="4"/>
  <c r="F514" i="4"/>
  <c r="D491" i="4"/>
  <c r="G1531" i="1"/>
  <c r="G1535" i="1"/>
  <c r="G1539" i="1"/>
  <c r="G1543" i="1"/>
  <c r="J1543" i="1"/>
  <c r="G1547" i="1"/>
  <c r="H1566" i="1"/>
  <c r="J1566" i="1"/>
  <c r="H1567" i="1"/>
  <c r="I1567" i="1" s="1"/>
  <c r="H1570" i="1"/>
  <c r="J1570" i="1"/>
  <c r="H1573" i="1"/>
  <c r="I1573" i="1" s="1"/>
  <c r="H1576" i="1"/>
  <c r="J1576" i="1"/>
  <c r="H1578" i="1"/>
  <c r="H1581" i="1"/>
  <c r="J1581" i="1"/>
  <c r="H1625" i="1"/>
  <c r="G1625" i="1"/>
  <c r="G1636" i="1"/>
  <c r="H1636" i="1"/>
  <c r="H1669" i="1"/>
  <c r="G1669" i="1"/>
  <c r="G1680" i="1"/>
  <c r="H1680" i="1"/>
  <c r="H24" i="9"/>
  <c r="G24" i="9"/>
  <c r="F321" i="4"/>
  <c r="H336" i="9"/>
  <c r="E177" i="5"/>
  <c r="F237" i="5"/>
  <c r="D219" i="5"/>
  <c r="D296" i="5"/>
  <c r="F297" i="5"/>
  <c r="F10" i="6"/>
  <c r="D5" i="6"/>
  <c r="D44" i="8"/>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G204" i="9"/>
  <c r="E204" i="9" s="1"/>
  <c r="B204" i="9" s="1"/>
  <c r="G200" i="9"/>
  <c r="E200" i="9" s="1"/>
  <c r="B200" i="9" s="1"/>
  <c r="G196" i="9"/>
  <c r="E196" i="9" s="1"/>
  <c r="B196" i="9" s="1"/>
  <c r="G192" i="9"/>
  <c r="E192" i="9" s="1"/>
  <c r="B192" i="9" s="1"/>
  <c r="G188" i="9"/>
  <c r="E188" i="9" s="1"/>
  <c r="B188" i="9" s="1"/>
  <c r="G184" i="9"/>
  <c r="E184" i="9" s="1"/>
  <c r="B184" i="9" s="1"/>
  <c r="H180" i="9"/>
  <c r="H179" i="9"/>
  <c r="G201" i="9"/>
  <c r="E201" i="9" s="1"/>
  <c r="B201" i="9" s="1"/>
  <c r="G193" i="9"/>
  <c r="E193" i="9" s="1"/>
  <c r="B193" i="9" s="1"/>
  <c r="G185" i="9"/>
  <c r="E185" i="9" s="1"/>
  <c r="B185" i="9" s="1"/>
  <c r="G180" i="9"/>
  <c r="G178" i="9"/>
  <c r="E178" i="9" s="1"/>
  <c r="B178" i="9" s="1"/>
  <c r="G176" i="9"/>
  <c r="E176" i="9" s="1"/>
  <c r="B176" i="9" s="1"/>
  <c r="G174" i="9"/>
  <c r="E174" i="9" s="1"/>
  <c r="B174" i="9" s="1"/>
  <c r="G205" i="9"/>
  <c r="E205" i="9" s="1"/>
  <c r="B205" i="9" s="1"/>
  <c r="G189" i="9"/>
  <c r="E189" i="9" s="1"/>
  <c r="B189" i="9" s="1"/>
  <c r="G177" i="9"/>
  <c r="E177" i="9" s="1"/>
  <c r="B177" i="9" s="1"/>
  <c r="G179" i="9"/>
  <c r="E179" i="9" s="1"/>
  <c r="B179" i="9" s="1"/>
  <c r="I10" i="9"/>
  <c r="G181" i="9"/>
  <c r="E181" i="9" s="1"/>
  <c r="B181" i="9" s="1"/>
  <c r="J1549" i="1"/>
  <c r="J1553" i="1"/>
  <c r="J1557" i="1"/>
  <c r="J1561" i="1"/>
  <c r="H1633" i="1"/>
  <c r="G1633" i="1"/>
  <c r="H1677" i="1"/>
  <c r="G1677" i="1"/>
  <c r="E7" i="4"/>
  <c r="F23" i="4"/>
  <c r="D82" i="4"/>
  <c r="F83" i="4"/>
  <c r="F153" i="4"/>
  <c r="F170" i="4"/>
  <c r="D230" i="4"/>
  <c r="F231" i="4"/>
  <c r="E273" i="4"/>
  <c r="D269" i="1" s="1"/>
  <c r="F426" i="4"/>
  <c r="F603" i="4"/>
  <c r="D597" i="4"/>
  <c r="F647" i="4"/>
  <c r="F71" i="5"/>
  <c r="E70" i="5"/>
  <c r="I27" i="3"/>
  <c r="G175" i="9"/>
  <c r="E175" i="9" s="1"/>
  <c r="B175" i="9" s="1"/>
  <c r="G1365" i="1"/>
  <c r="G1369" i="1"/>
  <c r="G1373" i="1"/>
  <c r="G1377" i="1"/>
  <c r="G1381" i="1"/>
  <c r="G1385" i="1"/>
  <c r="G1389" i="1"/>
  <c r="G1393" i="1"/>
  <c r="G1397" i="1"/>
  <c r="G1405" i="1"/>
  <c r="G1409" i="1"/>
  <c r="G1413" i="1"/>
  <c r="G1417" i="1"/>
  <c r="G1421" i="1"/>
  <c r="G1425" i="1"/>
  <c r="G1429" i="1"/>
  <c r="G1433" i="1"/>
  <c r="G1437" i="1"/>
  <c r="G1441" i="1"/>
  <c r="G1445" i="1"/>
  <c r="G1449" i="1"/>
  <c r="G1453" i="1"/>
  <c r="G1457" i="1"/>
  <c r="G1461" i="1"/>
  <c r="G1465" i="1"/>
  <c r="G1469" i="1"/>
  <c r="G1473" i="1"/>
  <c r="G1477" i="1"/>
  <c r="G1481" i="1"/>
  <c r="G1489" i="1"/>
  <c r="G1493" i="1"/>
  <c r="G1497" i="1"/>
  <c r="G1501" i="1"/>
  <c r="G1505" i="1"/>
  <c r="G1509" i="1"/>
  <c r="G1513" i="1"/>
  <c r="G1517" i="1"/>
  <c r="G1521" i="1"/>
  <c r="G1525" i="1"/>
  <c r="G1529" i="1"/>
  <c r="H1531" i="1"/>
  <c r="G1533" i="1"/>
  <c r="H1535" i="1"/>
  <c r="H1539" i="1"/>
  <c r="G1541" i="1"/>
  <c r="I1541" i="1" s="1"/>
  <c r="J1541" i="1"/>
  <c r="H1543" i="1"/>
  <c r="G1545" i="1"/>
  <c r="I1545" i="1" s="1"/>
  <c r="J1545" i="1"/>
  <c r="H1547" i="1"/>
  <c r="G1548" i="1"/>
  <c r="I1548" i="1" s="1"/>
  <c r="G1552" i="1"/>
  <c r="I1552" i="1" s="1"/>
  <c r="H1556" i="1"/>
  <c r="G1560" i="1"/>
  <c r="I1560" i="1" s="1"/>
  <c r="H1564" i="1"/>
  <c r="I1564" i="1" s="1"/>
  <c r="J1564" i="1"/>
  <c r="G1566" i="1"/>
  <c r="H1568" i="1"/>
  <c r="I1568" i="1" s="1"/>
  <c r="J1568" i="1"/>
  <c r="G1570" i="1"/>
  <c r="I1570" i="1" s="1"/>
  <c r="H1574" i="1"/>
  <c r="I1574" i="1" s="1"/>
  <c r="J1574" i="1"/>
  <c r="G1576" i="1"/>
  <c r="H1579" i="1"/>
  <c r="I1579" i="1" s="1"/>
  <c r="J1579" i="1"/>
  <c r="G1581" i="1"/>
  <c r="H1582" i="1"/>
  <c r="G1589" i="1"/>
  <c r="H1592" i="1"/>
  <c r="G1594" i="1"/>
  <c r="G1637" i="1"/>
  <c r="G1641" i="1"/>
  <c r="H1644" i="1"/>
  <c r="G1646" i="1"/>
  <c r="H1660" i="1"/>
  <c r="G1664" i="1"/>
  <c r="H1664" i="1"/>
  <c r="H1666" i="1"/>
  <c r="G1681" i="1"/>
  <c r="H1685" i="1"/>
  <c r="G1685" i="1"/>
  <c r="D7" i="4"/>
  <c r="F126" i="4"/>
  <c r="F135" i="4"/>
  <c r="D134" i="4"/>
  <c r="E164" i="4"/>
  <c r="D160" i="1" s="1"/>
  <c r="D309" i="4"/>
  <c r="F310" i="4"/>
  <c r="F467" i="4"/>
  <c r="D466" i="4"/>
  <c r="F537" i="4"/>
  <c r="D536" i="4"/>
  <c r="F572" i="4"/>
  <c r="D571" i="4"/>
  <c r="F204" i="5"/>
  <c r="D203" i="5"/>
  <c r="D274" i="5"/>
  <c r="F277" i="5"/>
  <c r="F99" i="6"/>
  <c r="D89" i="6"/>
  <c r="G197" i="9"/>
  <c r="E197" i="9" s="1"/>
  <c r="B197" i="9" s="1"/>
  <c r="F36" i="6"/>
  <c r="D35" i="6"/>
  <c r="B80" i="9"/>
  <c r="B88" i="9"/>
  <c r="B96" i="9"/>
  <c r="B104" i="9"/>
  <c r="B112" i="9"/>
  <c r="B119" i="9"/>
  <c r="F8" i="4"/>
  <c r="F58" i="4"/>
  <c r="D106" i="4"/>
  <c r="F154" i="4"/>
  <c r="E648" i="4"/>
  <c r="D642" i="1" s="1"/>
  <c r="D522" i="4"/>
  <c r="F70" i="5"/>
  <c r="G314" i="9"/>
  <c r="F89" i="5"/>
  <c r="D88" i="5"/>
  <c r="F136" i="5"/>
  <c r="D135" i="5"/>
  <c r="E35" i="6"/>
  <c r="D114" i="6"/>
  <c r="F115" i="6"/>
  <c r="G346" i="9"/>
  <c r="E346" i="9" s="1"/>
  <c r="E31" i="9"/>
  <c r="B31" i="9" s="1"/>
  <c r="E39" i="9"/>
  <c r="B39" i="9" s="1"/>
  <c r="E47" i="9"/>
  <c r="B47" i="9" s="1"/>
  <c r="E55" i="9"/>
  <c r="B55" i="9" s="1"/>
  <c r="E63" i="9"/>
  <c r="B63" i="9" s="1"/>
  <c r="E71" i="9"/>
  <c r="B71" i="9" s="1"/>
  <c r="D7" i="5"/>
  <c r="H314" i="9"/>
  <c r="E88" i="5"/>
  <c r="D1093" i="1" s="1"/>
  <c r="E147" i="5"/>
  <c r="D1152" i="1" s="1"/>
  <c r="G315" i="9"/>
  <c r="E315" i="9" s="1"/>
  <c r="B315" i="9" s="1"/>
  <c r="G316" i="9"/>
  <c r="E316" i="9" s="1"/>
  <c r="B316" i="9" s="1"/>
  <c r="D147" i="5"/>
  <c r="F28" i="6"/>
  <c r="B136" i="9"/>
  <c r="B143" i="9"/>
  <c r="D648" i="4"/>
  <c r="E571" i="4"/>
  <c r="D565" i="1" s="1"/>
  <c r="E156" i="9"/>
  <c r="B156" i="9" s="1"/>
  <c r="E629" i="4"/>
  <c r="D623" i="1" s="1"/>
  <c r="F165" i="5"/>
  <c r="G336" i="9"/>
  <c r="F178" i="5"/>
  <c r="F260" i="5"/>
  <c r="B325" i="9"/>
  <c r="E115" i="9"/>
  <c r="B115" i="9" s="1"/>
  <c r="E123" i="9"/>
  <c r="B123" i="9" s="1"/>
  <c r="E131" i="9"/>
  <c r="B131" i="9" s="1"/>
  <c r="E139" i="9"/>
  <c r="B139" i="9" s="1"/>
  <c r="E147" i="9"/>
  <c r="B147" i="9" s="1"/>
  <c r="E155" i="9"/>
  <c r="B155" i="9" s="1"/>
  <c r="B237" i="9"/>
  <c r="F238" i="9"/>
  <c r="B238" i="9" s="1"/>
  <c r="B277" i="9"/>
  <c r="B283" i="9"/>
  <c r="B231" i="9"/>
  <c r="F242" i="9"/>
  <c r="B242" i="9" s="1"/>
  <c r="B279" i="9"/>
  <c r="B287" i="9"/>
  <c r="B313" i="9"/>
  <c r="B321" i="9"/>
  <c r="F629" i="4" l="1"/>
  <c r="C623" i="1"/>
  <c r="H35" i="3"/>
  <c r="C1571" i="1"/>
  <c r="I1576" i="1"/>
  <c r="G1185" i="1"/>
  <c r="G149" i="1"/>
  <c r="G217" i="1"/>
  <c r="I1557" i="1"/>
  <c r="I1558" i="1"/>
  <c r="D45" i="8"/>
  <c r="C1628" i="1"/>
  <c r="F140" i="4"/>
  <c r="C136" i="1"/>
  <c r="I1562" i="1"/>
  <c r="D152" i="4"/>
  <c r="C148" i="1" s="1"/>
  <c r="E309" i="9"/>
  <c r="B309" i="9" s="1"/>
  <c r="G1024" i="1"/>
  <c r="I1551" i="1"/>
  <c r="H1478" i="1"/>
  <c r="C1538" i="1"/>
  <c r="H33" i="3"/>
  <c r="G1201" i="1"/>
  <c r="H1585" i="1"/>
  <c r="G1585" i="1"/>
  <c r="F255" i="5"/>
  <c r="D1259" i="1"/>
  <c r="E336" i="9"/>
  <c r="B336" i="9" s="1"/>
  <c r="F12" i="5"/>
  <c r="H1017" i="1"/>
  <c r="E7" i="5"/>
  <c r="I30" i="3"/>
  <c r="D1510" i="1"/>
  <c r="E141" i="6"/>
  <c r="D1537" i="1" s="1"/>
  <c r="H421" i="1"/>
  <c r="H274" i="1"/>
  <c r="G274" i="1"/>
  <c r="H246" i="1"/>
  <c r="G246" i="1"/>
  <c r="G174" i="1"/>
  <c r="E24" i="9"/>
  <c r="B24" i="9" s="1"/>
  <c r="H316" i="1"/>
  <c r="G316" i="1"/>
  <c r="E308" i="4"/>
  <c r="D303" i="1" s="1"/>
  <c r="H122" i="1"/>
  <c r="G122" i="1"/>
  <c r="D299" i="4"/>
  <c r="G623" i="1"/>
  <c r="H623" i="1"/>
  <c r="I1543" i="1"/>
  <c r="C1621" i="1"/>
  <c r="I39" i="3"/>
  <c r="E176" i="5"/>
  <c r="D1180" i="1" s="1"/>
  <c r="I24" i="3"/>
  <c r="D1181" i="1"/>
  <c r="H1486" i="1"/>
  <c r="F88" i="5"/>
  <c r="C1093" i="1"/>
  <c r="F106" i="4"/>
  <c r="C102" i="1"/>
  <c r="C1278" i="1"/>
  <c r="F274" i="5"/>
  <c r="F466" i="4"/>
  <c r="D430" i="4"/>
  <c r="C460" i="1"/>
  <c r="E69" i="5"/>
  <c r="D1075" i="1"/>
  <c r="E360" i="4"/>
  <c r="D368" i="1"/>
  <c r="I25" i="3"/>
  <c r="D1255" i="1"/>
  <c r="F134" i="4"/>
  <c r="C130" i="1"/>
  <c r="I1581" i="1"/>
  <c r="F230" i="4"/>
  <c r="C226" i="1"/>
  <c r="F82" i="4"/>
  <c r="C78" i="1"/>
  <c r="F7" i="5"/>
  <c r="H22" i="3"/>
  <c r="C1012" i="1"/>
  <c r="H19" i="9"/>
  <c r="E19" i="9" s="1"/>
  <c r="B19" i="9" s="1"/>
  <c r="B346" i="9"/>
  <c r="E345" i="9"/>
  <c r="I10" i="3" s="1"/>
  <c r="F135" i="5"/>
  <c r="C1140" i="1"/>
  <c r="E314" i="9"/>
  <c r="B314" i="9" s="1"/>
  <c r="F35" i="6"/>
  <c r="H28" i="3"/>
  <c r="C1431" i="1"/>
  <c r="G338" i="9"/>
  <c r="E338" i="9" s="1"/>
  <c r="B338" i="9" s="1"/>
  <c r="F203" i="5"/>
  <c r="D177" i="5"/>
  <c r="C1207" i="1"/>
  <c r="F536" i="4"/>
  <c r="D535" i="4"/>
  <c r="C530" i="1"/>
  <c r="I1566" i="1"/>
  <c r="G343" i="9"/>
  <c r="E343" i="9" s="1"/>
  <c r="F296" i="5"/>
  <c r="C1300" i="1"/>
  <c r="F373" i="4"/>
  <c r="C368" i="1"/>
  <c r="I1569" i="1"/>
  <c r="I1559" i="1"/>
  <c r="F273" i="4"/>
  <c r="C269" i="1"/>
  <c r="I1580" i="1"/>
  <c r="E535" i="4"/>
  <c r="D530" i="1"/>
  <c r="F164" i="4"/>
  <c r="C160" i="1"/>
  <c r="F49" i="4"/>
  <c r="C45" i="1"/>
  <c r="F202" i="4"/>
  <c r="C198" i="1"/>
  <c r="F147" i="5"/>
  <c r="C1152" i="1"/>
  <c r="F114" i="6"/>
  <c r="H30" i="3"/>
  <c r="C1510" i="1"/>
  <c r="F571" i="4"/>
  <c r="C565" i="1"/>
  <c r="D6" i="4"/>
  <c r="F7" i="4"/>
  <c r="C3" i="1"/>
  <c r="F597" i="4"/>
  <c r="C591" i="1"/>
  <c r="F491" i="4"/>
  <c r="C485" i="1"/>
  <c r="F361" i="4"/>
  <c r="D360" i="4"/>
  <c r="C356" i="1"/>
  <c r="I28" i="3"/>
  <c r="D1431" i="1"/>
  <c r="F522" i="4"/>
  <c r="C516" i="1"/>
  <c r="F89" i="6"/>
  <c r="C1485" i="1"/>
  <c r="F648" i="4"/>
  <c r="C642" i="1"/>
  <c r="D69" i="5"/>
  <c r="D6" i="5" s="1"/>
  <c r="D308" i="4"/>
  <c r="F309" i="4"/>
  <c r="C304" i="1"/>
  <c r="D251" i="5"/>
  <c r="E6" i="4"/>
  <c r="D3" i="1"/>
  <c r="E180" i="9"/>
  <c r="B180" i="9" s="1"/>
  <c r="F228" i="9"/>
  <c r="E310" i="9"/>
  <c r="B310" i="9" s="1"/>
  <c r="D141" i="6"/>
  <c r="G348" i="9" s="1"/>
  <c r="E348" i="9" s="1"/>
  <c r="F5" i="6"/>
  <c r="H27" i="3"/>
  <c r="C1401" i="1"/>
  <c r="G339" i="9"/>
  <c r="E339" i="9" s="1"/>
  <c r="B339" i="9" s="1"/>
  <c r="F219" i="5"/>
  <c r="C1223" i="1"/>
  <c r="E152" i="4"/>
  <c r="H1628" i="1" l="1"/>
  <c r="G1628" i="1"/>
  <c r="H1571" i="1"/>
  <c r="G1571" i="1"/>
  <c r="I40" i="3"/>
  <c r="C1622" i="1"/>
  <c r="F152" i="4"/>
  <c r="G344" i="9"/>
  <c r="E344" i="9" s="1"/>
  <c r="B344" i="9" s="1"/>
  <c r="G136" i="1"/>
  <c r="H136" i="1"/>
  <c r="H18" i="3"/>
  <c r="K1481" i="9"/>
  <c r="H1538" i="1"/>
  <c r="G1538" i="1"/>
  <c r="G1259" i="1"/>
  <c r="H1259" i="1"/>
  <c r="D1012" i="1"/>
  <c r="I22" i="3"/>
  <c r="I31" i="3"/>
  <c r="E347" i="9"/>
  <c r="B348" i="9"/>
  <c r="G304" i="1"/>
  <c r="H304" i="1"/>
  <c r="H642" i="1"/>
  <c r="G642" i="1"/>
  <c r="H516" i="1"/>
  <c r="G516" i="1"/>
  <c r="H356" i="1"/>
  <c r="G356" i="1"/>
  <c r="B343" i="9"/>
  <c r="C1011" i="1"/>
  <c r="H460" i="1"/>
  <c r="G460" i="1"/>
  <c r="H17" i="3"/>
  <c r="D300" i="4"/>
  <c r="F6" i="4"/>
  <c r="D422" i="4"/>
  <c r="C2" i="1"/>
  <c r="H198" i="1"/>
  <c r="G198" i="1"/>
  <c r="H226" i="1"/>
  <c r="G226" i="1"/>
  <c r="E418" i="4"/>
  <c r="D413" i="1" s="1"/>
  <c r="D355" i="1"/>
  <c r="E417" i="4"/>
  <c r="D412" i="1" s="1"/>
  <c r="H102" i="1"/>
  <c r="G102" i="1"/>
  <c r="D417" i="4"/>
  <c r="F308" i="4"/>
  <c r="C303" i="1"/>
  <c r="H565" i="1"/>
  <c r="G565" i="1"/>
  <c r="H1207" i="1"/>
  <c r="G1207" i="1"/>
  <c r="G1431" i="1"/>
  <c r="H1431" i="1"/>
  <c r="H1140" i="1"/>
  <c r="G1140" i="1"/>
  <c r="H1621" i="1"/>
  <c r="G1621" i="1"/>
  <c r="H11" i="3"/>
  <c r="F141" i="6"/>
  <c r="C1537" i="1"/>
  <c r="H31" i="3"/>
  <c r="G1510" i="1"/>
  <c r="H1510" i="1"/>
  <c r="E640" i="4"/>
  <c r="D634" i="1" s="1"/>
  <c r="D529" i="1"/>
  <c r="E639" i="4"/>
  <c r="D633" i="1" s="1"/>
  <c r="H368" i="1"/>
  <c r="G368" i="1"/>
  <c r="D640" i="4"/>
  <c r="F535" i="4"/>
  <c r="C529" i="1"/>
  <c r="G130" i="1"/>
  <c r="H130" i="1"/>
  <c r="H1278" i="1"/>
  <c r="G1278" i="1"/>
  <c r="E299" i="4"/>
  <c r="I18" i="3"/>
  <c r="D148" i="1"/>
  <c r="G148" i="1" s="1"/>
  <c r="G1401" i="1"/>
  <c r="H1401" i="1"/>
  <c r="F360" i="4"/>
  <c r="D418" i="4"/>
  <c r="C355" i="1"/>
  <c r="G591" i="1"/>
  <c r="H591" i="1"/>
  <c r="G160" i="1"/>
  <c r="H160" i="1"/>
  <c r="F430" i="4"/>
  <c r="D639" i="4"/>
  <c r="C424" i="1"/>
  <c r="H1223" i="1"/>
  <c r="G1223" i="1"/>
  <c r="E422" i="4"/>
  <c r="I17" i="3"/>
  <c r="D2" i="1"/>
  <c r="G1485" i="1"/>
  <c r="H1485" i="1"/>
  <c r="G269" i="1"/>
  <c r="H269" i="1"/>
  <c r="H1300" i="1"/>
  <c r="G1300" i="1"/>
  <c r="G1075" i="1"/>
  <c r="H1075" i="1"/>
  <c r="B228" i="9"/>
  <c r="F251" i="5"/>
  <c r="H25" i="3"/>
  <c r="C1255" i="1"/>
  <c r="F69" i="5"/>
  <c r="H23" i="3"/>
  <c r="C1074" i="1"/>
  <c r="H485" i="1"/>
  <c r="G485" i="1"/>
  <c r="H3" i="1"/>
  <c r="G3" i="1"/>
  <c r="H1152" i="1"/>
  <c r="G1152" i="1"/>
  <c r="G45" i="1"/>
  <c r="H45" i="1"/>
  <c r="H530" i="1"/>
  <c r="G530" i="1"/>
  <c r="D176" i="5"/>
  <c r="F177" i="5"/>
  <c r="H24" i="3"/>
  <c r="C1181" i="1"/>
  <c r="H1012" i="1"/>
  <c r="G1012" i="1"/>
  <c r="H78" i="1"/>
  <c r="G78" i="1"/>
  <c r="I23" i="3"/>
  <c r="D1074" i="1"/>
  <c r="E6" i="5"/>
  <c r="F6" i="5" s="1"/>
  <c r="H1093" i="1"/>
  <c r="G1093" i="1"/>
  <c r="D423" i="4"/>
  <c r="D301" i="4"/>
  <c r="C295" i="1"/>
  <c r="E342" i="9" l="1"/>
  <c r="I11" i="3" s="1"/>
  <c r="H1622" i="1"/>
  <c r="G1622" i="1"/>
  <c r="H148" i="1"/>
  <c r="F176" i="5"/>
  <c r="C1180" i="1"/>
  <c r="G1537" i="1"/>
  <c r="H1537" i="1"/>
  <c r="G2" i="1"/>
  <c r="H2" i="1"/>
  <c r="H1181" i="1"/>
  <c r="G1181" i="1"/>
  <c r="H9" i="3"/>
  <c r="N3" i="9"/>
  <c r="D643" i="4"/>
  <c r="D424" i="4"/>
  <c r="F422" i="4"/>
  <c r="C417" i="1"/>
  <c r="H355" i="1"/>
  <c r="G355" i="1"/>
  <c r="E423" i="4"/>
  <c r="E424" i="4" s="1"/>
  <c r="D419" i="1" s="1"/>
  <c r="E301" i="4"/>
  <c r="D297" i="1" s="1"/>
  <c r="D295" i="1"/>
  <c r="G295" i="1" s="1"/>
  <c r="G303" i="1"/>
  <c r="H303" i="1"/>
  <c r="E300" i="4"/>
  <c r="D296" i="1" s="1"/>
  <c r="H424" i="1"/>
  <c r="G424" i="1"/>
  <c r="F418" i="4"/>
  <c r="C413" i="1"/>
  <c r="G529" i="1"/>
  <c r="H529" i="1"/>
  <c r="F301" i="4"/>
  <c r="C297" i="1"/>
  <c r="H299" i="9"/>
  <c r="D1011" i="1"/>
  <c r="H1255" i="1"/>
  <c r="G1255" i="1"/>
  <c r="E643" i="4"/>
  <c r="D417" i="1"/>
  <c r="F639" i="4"/>
  <c r="C633" i="1"/>
  <c r="F417" i="4"/>
  <c r="C412" i="1"/>
  <c r="G299" i="9"/>
  <c r="F299" i="4"/>
  <c r="D644" i="4"/>
  <c r="D425" i="4"/>
  <c r="C418" i="1"/>
  <c r="G20" i="9"/>
  <c r="H1074" i="1"/>
  <c r="G1074" i="1"/>
  <c r="F640" i="4"/>
  <c r="C634" i="1"/>
  <c r="C296" i="1"/>
  <c r="G306" i="9"/>
  <c r="E306" i="9" s="1"/>
  <c r="B306" i="9" s="1"/>
  <c r="E299" i="9" l="1"/>
  <c r="H8" i="3"/>
  <c r="M3" i="9" s="1"/>
  <c r="F423" i="4"/>
  <c r="H295" i="1"/>
  <c r="G634" i="1"/>
  <c r="H634" i="1"/>
  <c r="H633" i="1"/>
  <c r="G633" i="1"/>
  <c r="G1011" i="1"/>
  <c r="H1180" i="1"/>
  <c r="G1180" i="1"/>
  <c r="K3" i="9"/>
  <c r="I9" i="3"/>
  <c r="H1011" i="1"/>
  <c r="D646" i="4"/>
  <c r="C638" i="1"/>
  <c r="D637" i="1"/>
  <c r="G417" i="1"/>
  <c r="H417" i="1"/>
  <c r="H296" i="1"/>
  <c r="G296" i="1"/>
  <c r="B299" i="9"/>
  <c r="H297" i="1"/>
  <c r="G297" i="1"/>
  <c r="H413" i="1"/>
  <c r="G413" i="1"/>
  <c r="F424" i="4"/>
  <c r="C419" i="1"/>
  <c r="F300" i="4"/>
  <c r="F425" i="4"/>
  <c r="C420" i="1"/>
  <c r="H412" i="1"/>
  <c r="G412" i="1"/>
  <c r="E644" i="4"/>
  <c r="E645" i="4" s="1"/>
  <c r="E425" i="4"/>
  <c r="D420" i="1" s="1"/>
  <c r="D418" i="1"/>
  <c r="H20" i="9"/>
  <c r="E20" i="9" s="1"/>
  <c r="B20" i="9" s="1"/>
  <c r="D645" i="4"/>
  <c r="F643" i="4"/>
  <c r="C637" i="1"/>
  <c r="F644" i="4" l="1"/>
  <c r="G637" i="1"/>
  <c r="H637" i="1"/>
  <c r="H419" i="1"/>
  <c r="G419" i="1"/>
  <c r="H420" i="1"/>
  <c r="G420" i="1"/>
  <c r="D639" i="1"/>
  <c r="D649" i="4"/>
  <c r="F645" i="4"/>
  <c r="C639" i="1"/>
  <c r="E646" i="4"/>
  <c r="D638" i="1"/>
  <c r="G638" i="1" s="1"/>
  <c r="G418" i="1"/>
  <c r="D650" i="4"/>
  <c r="C640" i="1"/>
  <c r="H418" i="1"/>
  <c r="H334" i="9"/>
  <c r="G334" i="9"/>
  <c r="E334" i="9" l="1"/>
  <c r="B334" i="9" s="1"/>
  <c r="H638" i="1"/>
  <c r="E650" i="4"/>
  <c r="D640" i="1"/>
  <c r="H640" i="1" s="1"/>
  <c r="H639" i="1"/>
  <c r="G639" i="1"/>
  <c r="E649" i="4"/>
  <c r="G297" i="9" s="1"/>
  <c r="E297" i="9" s="1"/>
  <c r="B297" i="9" s="1"/>
  <c r="F650" i="4"/>
  <c r="H20" i="3"/>
  <c r="C644" i="1"/>
  <c r="F646" i="4"/>
  <c r="H19" i="3"/>
  <c r="C643" i="1"/>
  <c r="E298" i="9" l="1"/>
  <c r="I8" i="3" s="1"/>
  <c r="G640" i="1"/>
  <c r="I19" i="3"/>
  <c r="D643" i="1"/>
  <c r="G643" i="1" s="1"/>
  <c r="F649" i="4"/>
  <c r="I20" i="3"/>
  <c r="D644" i="1"/>
  <c r="H7" i="3" l="1"/>
  <c r="J3" i="9" s="1"/>
  <c r="H643" i="1"/>
  <c r="G644" i="1"/>
  <c r="H644" i="1"/>
  <c r="G295" i="9" l="1"/>
  <c r="L293" i="9"/>
  <c r="F293" i="9" s="1"/>
  <c r="H295" i="9"/>
  <c r="G18" i="9"/>
  <c r="L16" i="9"/>
  <c r="I9" i="9"/>
  <c r="H15" i="9"/>
  <c r="H18" i="9"/>
  <c r="J5" i="9"/>
  <c r="I8" i="9"/>
  <c r="J10" i="9"/>
  <c r="K5" i="9"/>
  <c r="I13" i="9"/>
  <c r="K12" i="9"/>
  <c r="J13" i="9"/>
  <c r="M15" i="9"/>
  <c r="H17" i="9"/>
  <c r="H16" i="9"/>
  <c r="H22" i="9"/>
  <c r="I17" i="9"/>
  <c r="G21" i="9"/>
  <c r="L15" i="9"/>
  <c r="G17" i="9"/>
  <c r="I12" i="9"/>
  <c r="J7" i="9"/>
  <c r="K9" i="9"/>
  <c r="K11" i="9"/>
  <c r="J9" i="9"/>
  <c r="G22" i="9"/>
  <c r="M16" i="9"/>
  <c r="G15" i="9"/>
  <c r="K13" i="9"/>
  <c r="I7" i="9"/>
  <c r="J8" i="9"/>
  <c r="I6" i="9"/>
  <c r="K7" i="9"/>
  <c r="J12" i="9"/>
  <c r="K10" i="9"/>
  <c r="I5" i="9"/>
  <c r="G16" i="9"/>
  <c r="J17" i="9"/>
  <c r="J11" i="9"/>
  <c r="K6" i="9"/>
  <c r="I11" i="9"/>
  <c r="J6" i="9"/>
  <c r="K8" i="9"/>
  <c r="H21" i="9"/>
  <c r="E11" i="9" l="1"/>
  <c r="B11" i="9" s="1"/>
  <c r="E16" i="9"/>
  <c r="E12" i="9"/>
  <c r="B12" i="9" s="1"/>
  <c r="E15" i="9"/>
  <c r="E22" i="9"/>
  <c r="B22" i="9" s="1"/>
  <c r="E5" i="9"/>
  <c r="E6" i="9"/>
  <c r="B6" i="9" s="1"/>
  <c r="E17" i="9"/>
  <c r="B17" i="9" s="1"/>
  <c r="E10" i="9"/>
  <c r="B10" i="9" s="1"/>
  <c r="E18" i="9"/>
  <c r="B18" i="9" s="1"/>
  <c r="F15" i="9"/>
  <c r="E8" i="9"/>
  <c r="B8" i="9" s="1"/>
  <c r="E9" i="9"/>
  <c r="B9" i="9" s="1"/>
  <c r="B293" i="9"/>
  <c r="F23" i="9"/>
  <c r="E7" i="9"/>
  <c r="B7" i="9" s="1"/>
  <c r="E21" i="9"/>
  <c r="B21" i="9" s="1"/>
  <c r="E13" i="9"/>
  <c r="B13" i="9" s="1"/>
  <c r="F16" i="9"/>
  <c r="E295" i="9"/>
  <c r="B16" i="9" l="1"/>
  <c r="E14" i="9"/>
  <c r="I13" i="3" s="1"/>
  <c r="B295" i="9"/>
  <c r="E23" i="9"/>
  <c r="I7" i="3" s="1"/>
  <c r="B5" i="9"/>
  <c r="E4" i="9"/>
  <c r="F14" i="9"/>
  <c r="F3" i="9" s="1"/>
  <c r="B15" i="9"/>
  <c r="E3" i="9" l="1"/>
</calcChain>
</file>

<file path=xl/sharedStrings.xml><?xml version="1.0" encoding="utf-8"?>
<sst xmlns="http://schemas.openxmlformats.org/spreadsheetml/2006/main" count="4733" uniqueCount="3657">
  <si>
    <t>Obveznik:</t>
  </si>
  <si>
    <t>28452 - GRAD KRAPINA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</si>
  <si>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</si>
  <si>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</si>
  <si>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</si>
  <si>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</si>
  <si>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</si>
  <si>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</si>
  <si>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</si>
  <si>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</si>
  <si>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</si>
  <si>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</si>
  <si>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</si>
  <si>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</si>
  <si>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</si>
  <si>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</si>
  <si>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</si>
  <si>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</si>
  <si>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</si>
  <si>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</si>
  <si>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</si>
  <si>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</si>
  <si>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</si>
  <si>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</si>
  <si>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</si>
  <si>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</si>
  <si>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</si>
  <si>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</si>
  <si>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</si>
  <si>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</si>
  <si>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</si>
  <si>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</si>
  <si>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</si>
  <si>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</si>
  <si>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</si>
  <si>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</si>
  <si>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</si>
  <si>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</si>
  <si>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</si>
  <si>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</si>
  <si>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</si>
  <si>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</si>
  <si>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</si>
  <si>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</si>
  <si>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</si>
  <si>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</si>
  <si>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</si>
  <si>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</si>
  <si>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</si>
  <si>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</si>
  <si>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</si>
  <si>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</si>
  <si>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</si>
  <si>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</si>
  <si>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</si>
  <si>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</si>
  <si>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</si>
  <si>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</si>
  <si>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</si>
  <si>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</si>
  <si>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</si>
  <si>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</si>
  <si>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</si>
  <si>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</si>
  <si>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</si>
  <si>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</si>
  <si>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</si>
  <si>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</si>
  <si>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</si>
  <si>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</si>
  <si>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</si>
  <si>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</si>
  <si>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</si>
  <si>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</si>
  <si>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</si>
  <si>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</si>
  <si>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</si>
  <si>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</si>
  <si>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</si>
  <si>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</si>
  <si>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</si>
  <si>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</si>
  <si>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</si>
  <si>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</si>
  <si>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</si>
  <si>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</si>
  <si>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</si>
  <si>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</si>
  <si>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</si>
  <si>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</si>
  <si>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</si>
  <si>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</si>
  <si>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</si>
  <si>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</si>
  <si>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</si>
  <si>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</si>
  <si>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</si>
  <si>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</si>
  <si>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</si>
  <si>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</si>
  <si>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</si>
  <si>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</si>
  <si>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</si>
  <si>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</si>
  <si>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</si>
  <si>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</si>
  <si>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</si>
  <si>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</si>
  <si>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</si>
  <si>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</si>
  <si>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</si>
  <si>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</si>
  <si>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</si>
  <si>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</si>
  <si>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</si>
  <si>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</si>
  <si>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</si>
  <si>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</si>
  <si>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</si>
  <si>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</si>
  <si>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</si>
  <si>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</si>
  <si>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</si>
  <si>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</si>
  <si>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</si>
  <si>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</si>
  <si>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</si>
  <si>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</si>
  <si>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</si>
  <si>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</si>
  <si>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</si>
  <si>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</si>
  <si>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</si>
  <si>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</si>
  <si>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</si>
  <si>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</si>
  <si>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</si>
  <si>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</si>
  <si>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</si>
  <si>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</si>
  <si>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</si>
  <si>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</si>
  <si>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</si>
  <si>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</si>
  <si>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</si>
  <si>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</si>
  <si>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</si>
  <si>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</si>
  <si>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</si>
  <si>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</si>
  <si>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</si>
  <si>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</si>
  <si>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</si>
  <si>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</si>
  <si>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</si>
  <si>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</si>
  <si>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</si>
  <si>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</si>
  <si>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</si>
  <si>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</si>
  <si>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</si>
  <si>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</si>
  <si>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</si>
  <si>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</si>
  <si>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</si>
  <si>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</si>
  <si>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</si>
  <si>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</si>
  <si>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</si>
  <si>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</si>
  <si>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</si>
  <si>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</si>
  <si>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</si>
  <si>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</si>
  <si>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</si>
  <si>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</si>
  <si>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</si>
  <si>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</si>
  <si>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</si>
  <si>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</si>
  <si>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</si>
  <si>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</si>
  <si>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</si>
  <si>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</si>
  <si>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</si>
  <si>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</si>
  <si>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</si>
  <si>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</si>
  <si>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</si>
  <si>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</si>
  <si>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</si>
  <si>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</si>
  <si>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</si>
  <si>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</si>
  <si>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</si>
  <si>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</si>
  <si>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</si>
  <si>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</si>
  <si>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</si>
  <si>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</si>
  <si>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</si>
  <si>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</si>
  <si>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</si>
  <si>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</si>
  <si>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</si>
  <si>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</si>
  <si>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</si>
  <si>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</si>
  <si>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</si>
  <si>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</si>
  <si>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</si>
  <si>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</si>
  <si>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</si>
  <si>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</si>
  <si>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</si>
  <si>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</si>
  <si>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</si>
  <si>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</si>
  <si>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</si>
  <si>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</si>
  <si>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</si>
  <si>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</si>
  <si>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</si>
  <si>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</si>
  <si>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</si>
  <si>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</si>
  <si>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</si>
  <si>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</si>
  <si>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</si>
  <si>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</si>
  <si>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</si>
  <si>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</si>
  <si>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</si>
  <si>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</si>
  <si>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</si>
  <si>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</si>
  <si>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</si>
  <si>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</si>
  <si>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</si>
  <si>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</si>
  <si>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</si>
  <si>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</si>
  <si>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</si>
  <si>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</si>
  <si>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</si>
  <si>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</si>
  <si>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</si>
  <si>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</si>
  <si>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</si>
  <si>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</si>
  <si>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</si>
  <si>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</si>
  <si>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</si>
  <si>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</si>
  <si>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</si>
  <si>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</si>
  <si>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</si>
  <si>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</si>
  <si>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</si>
  <si>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</si>
  <si>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</si>
  <si>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</si>
  <si>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</si>
  <si>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</si>
  <si>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</si>
  <si>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</si>
  <si>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</si>
  <si>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</si>
  <si>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</si>
  <si>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</si>
  <si>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</si>
  <si>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</si>
  <si>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</si>
  <si>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</si>
  <si>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</si>
  <si>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</si>
  <si>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</si>
  <si>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</si>
  <si>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</si>
  <si>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</si>
  <si>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</si>
  <si>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</si>
  <si>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</si>
  <si>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</si>
  <si>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</si>
  <si>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</si>
  <si>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</si>
  <si>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</si>
  <si>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</si>
  <si>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</si>
  <si>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</si>
  <si>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</si>
  <si>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</si>
  <si>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</si>
  <si>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</si>
  <si>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</si>
  <si>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</si>
  <si>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</si>
  <si>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</si>
  <si>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</si>
  <si>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</si>
  <si>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</si>
  <si>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</si>
  <si>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</si>
  <si>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</si>
  <si>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</si>
  <si>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</si>
  <si>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</si>
  <si>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</si>
  <si>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</si>
  <si>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</si>
  <si>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</si>
  <si>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</si>
  <si>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</si>
  <si>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</si>
  <si>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</si>
  <si>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</si>
  <si>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</si>
  <si>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</si>
  <si>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</si>
  <si>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</si>
  <si>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</si>
  <si>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</si>
  <si>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</si>
  <si>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</si>
  <si>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</si>
  <si>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</si>
  <si>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</si>
  <si>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</si>
  <si>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</si>
  <si>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</si>
  <si>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</si>
  <si>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</si>
  <si>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</si>
  <si>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</si>
  <si>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</si>
  <si>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</si>
  <si>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</si>
  <si>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</si>
  <si>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</si>
  <si>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</si>
  <si>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</si>
  <si>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</si>
  <si>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</si>
  <si>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</si>
  <si>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</si>
  <si>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</si>
  <si>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</si>
  <si>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</si>
  <si>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</si>
  <si>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</si>
  <si>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</si>
  <si>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</si>
  <si>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</si>
  <si>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</si>
  <si>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</si>
  <si>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</si>
  <si>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</si>
  <si>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</si>
  <si>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</si>
  <si>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</si>
  <si>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</si>
  <si>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</si>
  <si>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</si>
  <si>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</si>
  <si>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</si>
  <si>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</si>
  <si>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</si>
  <si>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</si>
  <si>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</si>
  <si>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</si>
  <si>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</si>
  <si>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</si>
  <si>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</si>
  <si>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</si>
  <si>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</si>
  <si>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</si>
  <si>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</si>
  <si>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</si>
  <si>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</si>
  <si>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</si>
  <si>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</si>
  <si>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</si>
  <si>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</si>
  <si>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</si>
  <si>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</si>
  <si>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</si>
  <si>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</si>
  <si>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</si>
  <si>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</si>
  <si>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</si>
  <si>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</si>
  <si>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</si>
  <si>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</si>
  <si>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</si>
  <si>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</si>
  <si>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</si>
  <si>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</si>
  <si>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</si>
  <si>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</si>
  <si>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</si>
  <si>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</si>
  <si>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</si>
  <si>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</si>
  <si>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</si>
  <si>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</si>
  <si>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</si>
  <si>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</si>
  <si>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</si>
  <si>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</si>
  <si>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</si>
  <si>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</si>
  <si>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</si>
  <si>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</si>
  <si>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</si>
  <si>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</si>
  <si>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</si>
  <si>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</si>
  <si>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</si>
  <si>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</si>
  <si>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</si>
  <si>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</si>
  <si>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</si>
  <si>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</si>
  <si>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</si>
  <si>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</si>
  <si>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</si>
  <si>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</si>
  <si>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</si>
  <si>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</si>
  <si>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</si>
  <si>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</si>
  <si>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</si>
  <si>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</si>
  <si>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</si>
  <si>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</si>
  <si>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</si>
  <si>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</si>
  <si>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</si>
  <si>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</si>
  <si>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</si>
  <si>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</si>
  <si>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</si>
  <si>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</si>
  <si>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</si>
  <si>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</si>
  <si>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</si>
  <si>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</si>
  <si>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</si>
  <si>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</si>
  <si>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</si>
  <si>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</si>
  <si>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</si>
  <si>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</si>
  <si>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</si>
  <si>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</si>
  <si>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</si>
  <si>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</si>
  <si>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</si>
  <si>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</si>
  <si>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</si>
  <si>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</si>
  <si>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</si>
  <si>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</si>
  <si>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</si>
  <si>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</si>
  <si>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</si>
  <si>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</si>
  <si>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</si>
  <si>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</si>
  <si>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</si>
  <si>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</si>
  <si>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</si>
  <si>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</si>
  <si>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</si>
  <si>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</si>
  <si>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</si>
  <si>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</si>
  <si>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</si>
  <si>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</si>
  <si>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</si>
  <si>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</si>
  <si>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</si>
  <si>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</si>
  <si>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</si>
  <si>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</si>
  <si>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</si>
  <si>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</si>
  <si>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</si>
  <si>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</si>
  <si>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</si>
  <si>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</si>
  <si>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</si>
  <si>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</si>
  <si>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</si>
  <si>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</si>
  <si>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</si>
  <si>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</si>
  <si>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</si>
  <si>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</si>
  <si>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</si>
  <si>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</si>
  <si>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</si>
  <si>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</si>
  <si>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</si>
  <si>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</si>
  <si>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</si>
  <si>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</si>
  <si>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</si>
  <si>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</si>
  <si>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</si>
  <si>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</si>
  <si>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</si>
  <si>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</si>
  <si>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</si>
  <si>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</si>
  <si>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</si>
  <si>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</si>
  <si>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</si>
  <si>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</si>
  <si>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</si>
  <si>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</si>
  <si>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</si>
  <si>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</si>
  <si>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</si>
  <si>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</si>
  <si>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</si>
  <si>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</si>
  <si>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</si>
  <si>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</si>
  <si>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</si>
  <si>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</si>
  <si>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</si>
  <si>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</si>
  <si>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</si>
  <si>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</si>
  <si>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</si>
  <si>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</si>
  <si>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</si>
  <si>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</si>
  <si>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</si>
  <si>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</si>
  <si>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</si>
  <si>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</si>
  <si>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</si>
  <si>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</si>
  <si>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</si>
  <si>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</si>
  <si>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</si>
  <si>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</si>
  <si>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</si>
  <si>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</si>
  <si>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</si>
  <si>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</si>
  <si>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</si>
  <si>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</si>
  <si>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</si>
  <si>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</si>
  <si>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</si>
  <si>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</si>
  <si>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</si>
  <si>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</si>
  <si>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</si>
  <si>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</si>
  <si>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</si>
  <si>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</si>
  <si>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</si>
  <si>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</si>
  <si>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</si>
  <si>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</si>
  <si>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</si>
  <si>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</si>
  <si>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</si>
  <si>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</si>
  <si>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</si>
  <si>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</si>
  <si>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</si>
  <si>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</si>
  <si>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</si>
  <si>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</si>
  <si>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</si>
  <si>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</si>
  <si>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</si>
  <si>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</si>
  <si>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</si>
  <si>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</si>
  <si>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</si>
  <si>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</si>
  <si>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</si>
  <si>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</si>
  <si>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</si>
  <si>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</si>
  <si>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</si>
  <si>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</si>
  <si>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</si>
  <si>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</si>
  <si>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</si>
  <si>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</si>
  <si>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</si>
  <si>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</si>
  <si>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</si>
  <si>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</si>
  <si>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</si>
  <si>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</si>
  <si>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</si>
  <si>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</si>
  <si>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</si>
  <si>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</si>
  <si>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</si>
  <si>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</si>
  <si>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</si>
  <si>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</si>
  <si>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</si>
  <si>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</si>
  <si>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</si>
  <si>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</si>
  <si>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</si>
  <si>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</si>
  <si>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</si>
  <si>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</si>
  <si>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</si>
  <si>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</si>
  <si>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</si>
  <si>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</si>
  <si>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</si>
  <si>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</si>
  <si>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</si>
  <si>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</si>
  <si>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</si>
  <si>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</si>
  <si>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</si>
  <si>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</si>
  <si>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</si>
  <si>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</si>
  <si>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</si>
  <si>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</si>
  <si>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</si>
  <si>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</si>
  <si>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</si>
  <si>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</si>
  <si>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</si>
  <si>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</si>
  <si>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</si>
  <si>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</si>
  <si>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</si>
  <si>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</si>
  <si>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</si>
  <si>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</si>
  <si>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</si>
  <si>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</si>
  <si>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</si>
  <si>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</si>
  <si>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</si>
  <si>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</si>
  <si>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</si>
  <si>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</si>
  <si>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</si>
  <si>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</si>
  <si>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</si>
  <si>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</si>
  <si>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</si>
  <si>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</si>
  <si>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</si>
  <si>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</si>
  <si>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</si>
  <si>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</si>
  <si>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</si>
  <si>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</si>
  <si>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</si>
  <si>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</si>
  <si>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</si>
  <si>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</si>
  <si>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</si>
  <si>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</si>
  <si>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</si>
  <si>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</si>
  <si>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</si>
  <si>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</si>
  <si>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</si>
  <si>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</si>
  <si>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</si>
  <si>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</si>
  <si>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</si>
  <si>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</si>
  <si>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</si>
  <si>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</si>
  <si>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</si>
  <si>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</si>
  <si>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</si>
  <si>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</si>
  <si>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</si>
  <si>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</si>
  <si>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</si>
  <si>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</si>
  <si>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</si>
  <si>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</si>
  <si>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</si>
  <si>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</si>
  <si>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</si>
  <si>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</si>
  <si>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</si>
  <si>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</si>
  <si>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</si>
  <si>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</si>
  <si>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</si>
  <si>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</si>
  <si>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</si>
  <si>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</si>
  <si>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</si>
  <si>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</si>
  <si>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</si>
  <si>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</si>
  <si>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</si>
  <si>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</si>
  <si>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</si>
  <si>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</si>
  <si>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</si>
  <si>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</si>
  <si>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</si>
  <si>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</si>
  <si>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</si>
  <si>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</si>
  <si>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</si>
  <si>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</si>
  <si>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</si>
  <si>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</si>
  <si>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</si>
  <si>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</si>
  <si>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</si>
  <si>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</si>
  <si>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</si>
  <si>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</si>
  <si>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</si>
  <si>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</si>
  <si>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</si>
  <si>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</si>
  <si>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</si>
  <si>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</si>
  <si>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</si>
  <si>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</si>
  <si>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</si>
  <si>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</si>
  <si>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</si>
  <si>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</si>
  <si>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</si>
  <si>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</si>
  <si>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</si>
  <si>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</si>
  <si>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</si>
  <si>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</si>
  <si>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</si>
  <si>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</si>
  <si>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</si>
  <si>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</si>
  <si>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</si>
  <si>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</si>
  <si>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</si>
  <si>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</si>
  <si>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</si>
  <si>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</si>
  <si>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</si>
  <si>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</si>
  <si>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</si>
  <si>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</si>
  <si>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</si>
  <si>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</si>
  <si>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</si>
  <si>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</si>
  <si>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</si>
  <si>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</si>
  <si>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</si>
  <si>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</si>
  <si>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</si>
  <si>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</si>
  <si>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</si>
  <si>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</si>
  <si>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</si>
  <si>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</si>
  <si>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</si>
  <si>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</si>
  <si>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</si>
  <si>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</si>
  <si>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</si>
  <si>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</si>
  <si>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</si>
  <si>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</si>
  <si>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</si>
  <si>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</si>
  <si>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</si>
  <si>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</si>
  <si>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</si>
  <si>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</si>
  <si>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</si>
  <si>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</si>
  <si>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</si>
  <si>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</si>
  <si>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</si>
  <si>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</si>
  <si>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</si>
  <si>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</si>
  <si>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</si>
  <si>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</si>
  <si>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</si>
  <si>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</si>
  <si>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</si>
  <si>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</si>
  <si>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</si>
  <si>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</si>
  <si>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</si>
  <si>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</si>
  <si>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</si>
  <si>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</si>
  <si>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</si>
  <si>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</si>
  <si>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</si>
  <si>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</si>
  <si>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</si>
  <si>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</si>
  <si>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</si>
  <si>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</si>
  <si>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</si>
  <si>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</si>
  <si>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</si>
  <si>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</si>
  <si>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</si>
  <si>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</si>
  <si>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</si>
  <si>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</si>
  <si>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</si>
  <si>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</si>
  <si>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</si>
  <si>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</si>
  <si>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</si>
  <si>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</si>
  <si>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</si>
  <si>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</si>
  <si>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</si>
  <si>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</si>
  <si>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</si>
  <si>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</si>
  <si>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</si>
  <si>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</si>
  <si>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</si>
  <si>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</si>
  <si>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</si>
  <si>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</si>
  <si>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</si>
  <si>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</si>
  <si>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</si>
  <si>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</si>
  <si>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</si>
  <si>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</si>
  <si>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</si>
  <si>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</si>
  <si>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</si>
  <si>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</si>
  <si>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</si>
  <si>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</si>
  <si>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</si>
  <si>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</si>
  <si>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</si>
  <si>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</si>
  <si>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</si>
  <si>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</si>
  <si>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</si>
  <si>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</si>
  <si>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</si>
  <si>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</si>
  <si>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</si>
  <si>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</si>
  <si>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</si>
  <si>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</si>
  <si>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</si>
  <si>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</si>
  <si>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</si>
  <si>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</si>
  <si>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</si>
  <si>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</si>
  <si>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</si>
  <si>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</si>
  <si>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</si>
  <si>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</si>
  <si>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</si>
  <si>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</si>
  <si>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</si>
  <si>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</si>
  <si>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</si>
  <si>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</si>
  <si>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</si>
  <si>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</si>
  <si>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</si>
  <si>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</si>
  <si>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</si>
  <si>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</si>
  <si>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</si>
  <si>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</si>
  <si>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</si>
  <si>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</si>
  <si>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</si>
  <si>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</si>
  <si>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</si>
  <si>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</si>
  <si>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</si>
  <si>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</si>
  <si>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</si>
  <si>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</si>
  <si>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</si>
  <si>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</si>
  <si>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</si>
  <si>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</si>
  <si>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</si>
  <si>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</si>
  <si>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</si>
  <si>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</si>
  <si>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</si>
  <si>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</si>
  <si>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</si>
  <si>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</si>
  <si>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</si>
  <si>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</si>
  <si>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</si>
  <si>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</si>
  <si>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</si>
  <si>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</si>
  <si>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</si>
  <si>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</si>
  <si>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</si>
  <si>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</si>
  <si>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</si>
  <si>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</si>
  <si>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</si>
  <si>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</si>
  <si>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</si>
  <si>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</si>
  <si>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</si>
  <si>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</si>
  <si>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</si>
  <si>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</si>
  <si>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</si>
  <si>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</si>
  <si>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</si>
  <si>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</si>
  <si>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</si>
  <si>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</si>
  <si>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</si>
  <si>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</si>
  <si>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</si>
  <si>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</si>
  <si>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</si>
  <si>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</si>
  <si>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</si>
  <si>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</si>
  <si>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</si>
  <si>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</si>
  <si>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</si>
  <si>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</si>
  <si>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</si>
  <si>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</si>
  <si>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</si>
  <si>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</si>
  <si>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</si>
  <si>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</si>
  <si>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</si>
  <si>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</si>
  <si>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</si>
  <si>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</si>
  <si>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</si>
  <si>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</si>
  <si>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</si>
  <si>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</si>
  <si>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</si>
  <si>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</si>
  <si>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</si>
  <si>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</si>
  <si>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</si>
  <si>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</si>
  <si>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</si>
  <si>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</si>
  <si>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</si>
  <si>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</si>
  <si>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</si>
  <si>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</si>
  <si>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</si>
  <si>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</si>
  <si>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</si>
  <si>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</si>
  <si>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</si>
  <si>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</si>
  <si>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</si>
  <si>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</si>
  <si>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</si>
  <si>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</si>
  <si>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</si>
  <si>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</si>
  <si>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</si>
  <si>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</si>
  <si>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</si>
  <si>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</si>
  <si>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</si>
  <si>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</si>
  <si>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</si>
  <si>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</si>
  <si>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</si>
  <si>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</si>
  <si>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</si>
  <si>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</si>
  <si>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</si>
  <si>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</si>
  <si>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</si>
  <si>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</si>
  <si>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</si>
  <si>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</si>
  <si>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</si>
  <si>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</si>
  <si>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</si>
  <si>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</si>
  <si>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</si>
  <si>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</si>
  <si>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</si>
  <si>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</si>
  <si>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</si>
  <si>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</si>
  <si>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</si>
  <si>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</si>
  <si>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</si>
  <si>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</si>
  <si>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</si>
  <si>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</si>
  <si>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</si>
  <si>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</si>
  <si>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</si>
  <si>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</si>
  <si>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</si>
  <si>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</si>
  <si>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</si>
  <si>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</si>
  <si>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</si>
  <si>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</si>
  <si>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</si>
  <si>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</si>
  <si>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</si>
  <si>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</si>
  <si>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</si>
  <si>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</si>
  <si>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</si>
  <si>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</si>
  <si>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</si>
  <si>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</si>
  <si>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</si>
  <si>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</si>
  <si>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</si>
  <si>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</si>
  <si>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</si>
  <si>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</si>
  <si>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</si>
  <si>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</si>
  <si>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</si>
  <si>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</si>
  <si>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</si>
  <si>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</si>
  <si>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</si>
  <si>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</si>
  <si>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</si>
  <si>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</si>
  <si>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</si>
  <si>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</si>
  <si>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</si>
  <si>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</si>
  <si>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</si>
  <si>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</si>
  <si>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</si>
  <si>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</si>
  <si>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</si>
  <si>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</si>
  <si>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</si>
  <si>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</si>
  <si>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</si>
  <si>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</si>
  <si>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</si>
  <si>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</si>
  <si>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</si>
  <si>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</si>
  <si>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</si>
  <si>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</si>
  <si>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</si>
  <si>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</si>
  <si>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</si>
  <si>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</si>
  <si>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</si>
  <si>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</si>
  <si>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</si>
  <si>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</si>
  <si>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</si>
  <si>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</si>
  <si>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</si>
  <si>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</si>
  <si>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</si>
  <si>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</si>
  <si>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</si>
  <si>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</si>
  <si>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</si>
  <si>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</si>
  <si>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</si>
  <si>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</si>
  <si>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</si>
  <si>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</si>
  <si>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</si>
  <si>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</si>
  <si>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</si>
  <si>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</si>
  <si>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</si>
  <si>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</si>
  <si>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</si>
  <si>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</si>
  <si>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</si>
  <si>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</si>
  <si>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</si>
  <si>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</si>
  <si>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</si>
  <si>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</si>
  <si>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</si>
  <si>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</si>
  <si>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</si>
  <si>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</si>
  <si>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</si>
  <si>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</si>
  <si>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</si>
  <si>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</si>
  <si>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</si>
  <si>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</si>
  <si>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</si>
  <si>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</si>
  <si>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</si>
  <si>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</si>
  <si>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</si>
  <si>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</si>
  <si>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</si>
  <si>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</si>
  <si>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</si>
  <si>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</si>
  <si>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</si>
  <si>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</si>
  <si>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</si>
  <si>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</si>
  <si>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</si>
  <si>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</si>
  <si>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</si>
  <si>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</si>
  <si>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</si>
  <si>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</si>
  <si>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</si>
  <si>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</si>
  <si>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</si>
  <si>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</si>
  <si>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</si>
  <si>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</si>
  <si>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</si>
  <si>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</si>
  <si>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</si>
  <si>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</si>
  <si>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</si>
  <si>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</si>
  <si>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</si>
  <si>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</si>
  <si>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</si>
  <si>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</si>
  <si>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</si>
  <si>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</si>
  <si>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</si>
  <si>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</si>
  <si>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</si>
  <si>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</si>
  <si>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</si>
  <si>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</si>
  <si>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</si>
  <si>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</si>
  <si>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</si>
  <si>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</si>
  <si>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</si>
  <si>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</si>
  <si>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</si>
  <si>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</si>
  <si>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</si>
  <si>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</si>
  <si>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</si>
  <si>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</si>
  <si>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</si>
  <si>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</si>
  <si>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</si>
  <si>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</si>
  <si>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</si>
  <si>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</si>
  <si>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</si>
  <si>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</si>
  <si>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</si>
  <si>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</si>
  <si>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</si>
  <si>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</si>
  <si>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</si>
  <si>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</si>
  <si>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</si>
  <si>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</si>
  <si>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</si>
  <si>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</si>
  <si>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</si>
  <si>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</si>
  <si>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</si>
  <si>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</si>
  <si>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</si>
  <si>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</si>
  <si>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</si>
  <si>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</si>
  <si>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</si>
  <si>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</si>
  <si>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</si>
  <si>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</si>
  <si>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</si>
  <si>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</si>
  <si>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</si>
  <si>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</si>
  <si>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</si>
  <si>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</si>
  <si>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</si>
  <si>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</si>
  <si>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</si>
  <si>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</si>
  <si>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</si>
  <si>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</si>
  <si>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</si>
  <si>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</si>
  <si>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</si>
  <si>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</si>
  <si>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</si>
  <si>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</si>
  <si>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</si>
  <si>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</si>
  <si>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</si>
  <si>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</si>
  <si>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</si>
  <si>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</si>
  <si>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</si>
  <si>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</si>
  <si>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</si>
  <si>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</si>
  <si>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</si>
  <si>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</si>
  <si>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</si>
  <si>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</si>
  <si>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</si>
  <si>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</si>
  <si>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</si>
  <si>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</si>
  <si>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</si>
  <si>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</si>
  <si>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</si>
  <si>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</si>
  <si>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</si>
  <si>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</si>
  <si>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</si>
  <si>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</si>
  <si>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</si>
  <si>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</si>
  <si>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</si>
  <si>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</si>
  <si>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</si>
  <si>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</si>
  <si>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</si>
  <si>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</si>
  <si>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</si>
  <si>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</si>
  <si>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</si>
  <si>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</si>
  <si>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</si>
  <si>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</si>
  <si>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</si>
  <si>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</si>
  <si>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</si>
  <si>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</si>
  <si>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</si>
  <si>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</si>
  <si>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</si>
  <si>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</si>
  <si>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</si>
  <si>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</si>
  <si>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</si>
  <si>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</si>
  <si>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</si>
  <si>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</si>
  <si>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</si>
  <si>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</si>
  <si>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</si>
  <si>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</si>
  <si>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</si>
  <si>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</si>
  <si>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</si>
  <si>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</si>
  <si>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</si>
  <si>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</si>
  <si>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</si>
  <si>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</si>
  <si>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</si>
  <si>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</si>
  <si>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</si>
  <si>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</si>
  <si>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</si>
  <si>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</si>
  <si>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</si>
  <si>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</si>
  <si>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</si>
  <si>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</si>
  <si>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</si>
  <si>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</si>
  <si>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</si>
  <si>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</si>
  <si>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</si>
  <si>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</si>
  <si>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</si>
  <si>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</si>
  <si>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</si>
  <si>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</si>
  <si>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</si>
  <si>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</si>
  <si>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</si>
  <si>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</si>
  <si>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</si>
  <si>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</si>
  <si>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</si>
  <si>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</si>
  <si>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</si>
  <si>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</si>
  <si>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</si>
  <si>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</si>
  <si>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</si>
  <si>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</si>
  <si>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</si>
  <si>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</si>
  <si>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</si>
  <si>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</si>
  <si>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</si>
  <si>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</si>
  <si>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</si>
  <si>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</si>
  <si>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</si>
  <si>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</si>
  <si>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</si>
  <si>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</si>
  <si>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</si>
  <si>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</si>
  <si>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</si>
  <si>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</si>
  <si>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</si>
  <si>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</si>
  <si>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</si>
  <si>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</si>
  <si>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</si>
  <si>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</si>
  <si>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</si>
  <si>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</si>
  <si>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</si>
  <si>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</si>
  <si>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</si>
  <si>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</si>
  <si>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</si>
  <si>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</si>
  <si>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</si>
  <si>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</si>
  <si>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</si>
  <si>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</si>
  <si>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</si>
  <si>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</si>
  <si>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</si>
  <si>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</si>
  <si>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</si>
  <si>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</si>
  <si>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</si>
  <si>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</si>
  <si>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</si>
  <si>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</si>
  <si>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</si>
  <si>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</si>
  <si>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</si>
  <si>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</si>
  <si>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</si>
  <si>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</si>
  <si>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</si>
  <si>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</si>
  <si>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</si>
  <si>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</si>
  <si>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</si>
  <si>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</si>
  <si>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</si>
  <si>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</si>
  <si>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</si>
  <si>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</si>
  <si>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</si>
  <si>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</si>
  <si>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</si>
  <si>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</si>
  <si>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</si>
  <si>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</si>
  <si>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</si>
  <si>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</si>
  <si>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</si>
  <si>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</si>
  <si>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</si>
  <si>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</si>
  <si>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</si>
  <si>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</si>
  <si>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</si>
  <si>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</si>
  <si>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</si>
  <si>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</si>
  <si>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</si>
  <si>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</si>
  <si>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</si>
  <si>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</si>
  <si>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</si>
  <si>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</si>
  <si>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</si>
  <si>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</si>
  <si>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</si>
  <si>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</si>
  <si>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</si>
  <si>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</si>
  <si>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</si>
  <si>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</si>
  <si>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</si>
  <si>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</si>
  <si>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</si>
  <si>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</si>
  <si>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</si>
  <si>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</si>
  <si>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</si>
  <si>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</si>
  <si>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</si>
  <si>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</si>
  <si>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</si>
  <si>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</si>
  <si>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</si>
  <si>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</si>
  <si>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</si>
  <si>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</si>
  <si>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</si>
  <si>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</si>
  <si>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</si>
  <si>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</si>
  <si>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</si>
  <si>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</si>
  <si>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</si>
  <si>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</si>
  <si>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</si>
  <si>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</si>
  <si>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</si>
  <si>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</si>
  <si>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</si>
  <si>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</si>
  <si>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</si>
  <si>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</si>
  <si>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</si>
  <si>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</si>
  <si>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</si>
  <si>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</si>
  <si>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</si>
  <si>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</si>
  <si>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</si>
  <si>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</si>
  <si>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</si>
  <si>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</si>
  <si>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</si>
  <si>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</si>
  <si>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</si>
  <si>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</si>
  <si>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</si>
  <si>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</si>
  <si>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</si>
  <si>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</si>
  <si>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</si>
  <si>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</si>
  <si>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</si>
  <si>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</si>
  <si>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</si>
  <si>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</si>
  <si>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</si>
  <si>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</si>
  <si>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</si>
  <si>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</si>
  <si>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</si>
  <si>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</si>
  <si>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</si>
  <si>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</si>
  <si>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</si>
  <si>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</si>
  <si>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</si>
  <si>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</si>
  <si>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</si>
  <si>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</si>
  <si>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</si>
  <si>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</si>
  <si>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</si>
  <si>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</si>
  <si>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</si>
  <si>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</si>
  <si>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</si>
  <si>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</si>
  <si>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</si>
  <si>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</si>
  <si>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</si>
  <si>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</si>
  <si>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</si>
  <si>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</si>
  <si>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</si>
  <si>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</si>
  <si>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</si>
  <si>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</si>
  <si>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</si>
  <si>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</si>
  <si>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</si>
  <si>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</si>
  <si>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</si>
  <si>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</si>
  <si>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</si>
  <si>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</si>
  <si>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</si>
  <si>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</si>
  <si>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</si>
  <si>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</si>
  <si>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</si>
  <si>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</si>
  <si>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</si>
  <si>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</si>
  <si>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</si>
  <si>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</si>
  <si>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</si>
  <si>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</si>
  <si>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</si>
  <si>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</si>
  <si>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</si>
  <si>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</si>
  <si>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</si>
  <si>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</si>
  <si>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</si>
  <si>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</si>
  <si>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</si>
  <si>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</si>
  <si>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</si>
  <si>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</si>
  <si>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</si>
  <si>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</si>
  <si>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</si>
  <si>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</si>
  <si>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</si>
  <si>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</si>
  <si>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</si>
  <si>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</si>
  <si>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</si>
  <si>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</si>
  <si>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</si>
  <si>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</si>
  <si>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</si>
  <si>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</si>
  <si>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</si>
  <si>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</si>
  <si>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</si>
  <si>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</si>
  <si>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</si>
  <si>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</si>
  <si>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</si>
  <si>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</si>
  <si>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</si>
  <si>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</si>
  <si>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</si>
  <si>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</si>
  <si>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</si>
  <si>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</si>
  <si>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</si>
  <si>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</si>
  <si>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</si>
  <si>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</si>
  <si>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</si>
  <si>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</si>
  <si>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</si>
  <si>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</si>
  <si>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</si>
  <si>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</si>
  <si>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</si>
  <si>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</si>
  <si>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</si>
  <si>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</si>
  <si>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</si>
  <si>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</si>
  <si>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</si>
  <si>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</si>
  <si>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</si>
  <si>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</si>
  <si>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</si>
  <si>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</si>
  <si>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</si>
  <si>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</si>
  <si>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</si>
  <si>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</si>
  <si>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</si>
  <si>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</si>
  <si>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</si>
  <si>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</si>
  <si>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</si>
  <si>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</si>
  <si>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</si>
  <si>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</si>
  <si>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</si>
  <si>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</si>
  <si>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</si>
  <si>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</si>
  <si>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</si>
  <si>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</si>
  <si>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</si>
  <si>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</si>
  <si>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</si>
  <si>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</si>
  <si>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</si>
  <si>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</si>
  <si>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</si>
  <si>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</si>
  <si>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</si>
  <si>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</si>
  <si>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</si>
  <si>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</si>
  <si>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</si>
  <si>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</si>
  <si>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</si>
  <si>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</si>
  <si>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</si>
  <si>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</si>
  <si>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</si>
  <si>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</si>
  <si>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</si>
  <si>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</si>
  <si>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</si>
  <si>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</si>
  <si>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</si>
  <si>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</si>
  <si>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</si>
  <si>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</si>
  <si>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</si>
  <si>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</si>
  <si>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</si>
  <si>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</si>
  <si>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</si>
  <si>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</si>
  <si>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</si>
  <si>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</si>
  <si>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</si>
  <si>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</si>
  <si>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</si>
  <si>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</si>
  <si>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</si>
  <si>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</si>
  <si>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</si>
  <si>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</si>
  <si>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</si>
  <si>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</si>
  <si>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</si>
  <si>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</si>
  <si>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</si>
  <si>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</si>
  <si>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</si>
  <si>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</si>
  <si>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</si>
  <si>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</si>
  <si>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</si>
  <si>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</si>
  <si>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</si>
  <si>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</si>
  <si>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</si>
  <si>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</si>
  <si>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</si>
  <si>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</si>
  <si>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</si>
  <si>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</si>
  <si>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</si>
  <si>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</si>
  <si>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</si>
  <si>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</si>
  <si>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</si>
  <si>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</si>
  <si>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</si>
  <si>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</si>
  <si>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</si>
  <si>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</si>
  <si>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</si>
  <si>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</si>
  <si>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</si>
  <si>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</si>
  <si>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</si>
  <si>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</si>
  <si>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</si>
  <si>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</si>
  <si>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</si>
  <si>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</si>
  <si>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</si>
  <si>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</si>
  <si>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</si>
  <si>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</si>
  <si>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</si>
  <si>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</si>
  <si>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</si>
  <si>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</si>
  <si>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</si>
  <si>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</si>
  <si>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</si>
  <si>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</si>
  <si>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</si>
  <si>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</si>
  <si>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</si>
  <si>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</si>
  <si>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</si>
  <si>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</si>
  <si>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</si>
  <si>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</si>
  <si>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</si>
  <si>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</si>
  <si>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</si>
  <si>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</si>
  <si>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</si>
  <si>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</si>
  <si>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</si>
  <si>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</si>
  <si>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</si>
  <si>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</si>
  <si>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</si>
  <si>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</si>
  <si>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</si>
  <si>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</si>
  <si>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</si>
  <si>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</si>
  <si>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</si>
  <si>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</si>
  <si>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</si>
  <si>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</si>
  <si>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</si>
  <si>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</si>
  <si>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</si>
  <si>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</si>
  <si>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</si>
  <si>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</si>
  <si>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</si>
  <si>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</si>
  <si>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</si>
  <si>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</si>
  <si>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</si>
  <si>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</si>
  <si>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</si>
  <si>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</si>
  <si>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</si>
  <si>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</si>
  <si>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</si>
  <si>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</si>
  <si>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</si>
  <si>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</si>
  <si>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</si>
  <si>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</si>
  <si>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</si>
  <si>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</si>
  <si>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</si>
  <si>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</si>
  <si>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</si>
  <si>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</si>
  <si>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</si>
  <si>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</si>
  <si>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</si>
  <si>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</si>
  <si>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</si>
  <si>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</si>
  <si>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</si>
  <si>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</si>
  <si>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</si>
  <si>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</si>
  <si>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</si>
  <si>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</si>
  <si>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</si>
  <si>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</si>
  <si>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</si>
  <si>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</si>
  <si>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</si>
  <si>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</si>
  <si>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</si>
  <si>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</si>
  <si>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</si>
  <si>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</si>
  <si>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</si>
  <si>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</si>
  <si>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</si>
  <si>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</si>
  <si>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</si>
  <si>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</si>
  <si>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</si>
  <si>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</si>
  <si>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</si>
  <si>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</si>
  <si>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</si>
  <si>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</si>
  <si>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</si>
  <si>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</si>
  <si>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</si>
  <si>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</si>
  <si>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</si>
  <si>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</si>
  <si>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</si>
  <si>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</si>
  <si>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</si>
  <si>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</si>
  <si>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</si>
  <si>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</si>
  <si>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</si>
  <si>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</si>
  <si>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</si>
  <si>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</si>
  <si>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</si>
  <si>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</si>
  <si>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</si>
  <si>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</si>
  <si>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</si>
  <si>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</si>
  <si>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</si>
  <si>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</si>
  <si>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</si>
  <si>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</si>
  <si>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</si>
  <si>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</si>
  <si>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</si>
  <si>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</si>
  <si>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</si>
  <si>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</si>
  <si>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</si>
  <si>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</si>
  <si>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</si>
  <si>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</si>
  <si>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</si>
  <si>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</si>
  <si>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</si>
  <si>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</si>
  <si>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</si>
  <si>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</si>
  <si>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</si>
  <si>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</si>
  <si>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</si>
  <si>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</si>
  <si>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</si>
  <si>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</si>
  <si>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</si>
  <si>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</si>
  <si>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</si>
  <si>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</si>
  <si>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</si>
  <si>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</si>
  <si>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</si>
  <si>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</si>
  <si>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</si>
  <si>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</si>
  <si>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</si>
  <si>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</si>
  <si>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</si>
  <si>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</si>
  <si>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</si>
  <si>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</si>
  <si>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</si>
  <si>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</si>
  <si>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</si>
  <si>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</si>
  <si>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</si>
  <si>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</si>
  <si>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</si>
  <si>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</si>
  <si>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</si>
  <si>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</si>
  <si>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</si>
  <si>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</si>
  <si>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</si>
  <si>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</si>
  <si>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</si>
  <si>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</si>
  <si>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</si>
  <si>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</si>
  <si>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</si>
  <si>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</si>
  <si>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</si>
  <si>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</si>
  <si>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</si>
  <si>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</si>
  <si>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</si>
  <si>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</si>
  <si>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</si>
  <si>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</si>
  <si>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</si>
  <si>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</si>
  <si>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</si>
  <si>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</si>
  <si>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</si>
  <si>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</si>
  <si>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</si>
  <si>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</si>
  <si>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</si>
  <si>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</si>
  <si>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</si>
  <si>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</si>
  <si>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</si>
  <si>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</si>
  <si>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</si>
  <si>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</si>
  <si>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</si>
  <si>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</si>
  <si>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</si>
  <si>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</si>
  <si>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</si>
  <si>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</si>
  <si>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</si>
  <si>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</si>
  <si>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</si>
  <si>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</si>
  <si>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</si>
  <si>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</si>
  <si>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</si>
  <si>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</si>
  <si>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</si>
  <si>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</si>
  <si>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</si>
  <si>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</si>
  <si>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</si>
  <si>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</si>
  <si>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</si>
  <si>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</si>
  <si>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</si>
  <si>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</si>
  <si>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</si>
  <si>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</si>
  <si>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</si>
  <si>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</si>
  <si>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</si>
  <si>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</si>
  <si>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</si>
  <si>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</si>
  <si>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</si>
  <si>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</si>
  <si>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</si>
  <si>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</si>
  <si>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</si>
  <si>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</si>
  <si>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</si>
  <si>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</si>
  <si>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</si>
  <si>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</si>
  <si>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</si>
  <si>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</si>
  <si>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</si>
  <si>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</si>
  <si>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</si>
  <si>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</si>
  <si>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</si>
  <si>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</si>
  <si>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</si>
  <si>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</si>
  <si>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</si>
  <si>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</si>
  <si>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</si>
  <si>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</si>
  <si>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</si>
  <si>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</si>
  <si>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</si>
  <si>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</si>
  <si>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</si>
  <si>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</si>
  <si>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</si>
  <si>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</si>
  <si>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</si>
  <si>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</si>
  <si>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</si>
  <si>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</si>
  <si>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</si>
  <si>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</si>
  <si>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</si>
  <si>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KRAPINA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</si>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</sst>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9982814.6800000016</v>
      </c>
      <c r="D2" s="7">
        <f>'PR-RAS'!E6</f>
        <v>13069855.319999997</v>
      </c>
      <c r="E2" s="7">
        <v>0</v>
      </c>
      <c r="F2" s="7">
        <v>0</v>
      </c>
      <c r="G2" s="8">
        <f t="shared" ref="G2:G274" si="0">(B2/1000)*(C2*1+D2*2)</f>
        <v>36122.525319999993</v>
      </c>
      <c r="H2" s="8">
        <f t="shared" ref="H2:H274" si="1">ABS(C2-ROUND(C2,0))+ABS(D2-ROUND(D2,0))</f>
        <v>0.639999995008111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7955468.2000000002</v>
      </c>
      <c r="D3" s="2">
        <f>'PR-RAS'!E7</f>
        <v>8706681.4499999974</v>
      </c>
      <c r="E3" s="2">
        <v>0</v>
      </c>
      <c r="F3" s="2">
        <v>0</v>
      </c>
      <c r="G3" s="3">
        <f t="shared" si="0"/>
        <v>50737.662199999992</v>
      </c>
      <c r="H3" s="3">
        <f t="shared" si="1"/>
        <v>0.64999999757856131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7748920.5499999998</v>
      </c>
      <c r="D4" s="2">
        <f>'PR-RAS'!E8</f>
        <v>8634319.9599999972</v>
      </c>
      <c r="E4" s="2">
        <v>0</v>
      </c>
      <c r="F4" s="2">
        <v>0</v>
      </c>
      <c r="G4" s="3">
        <f t="shared" si="0"/>
        <v>75052.68140999999</v>
      </c>
      <c r="H4" s="3">
        <f t="shared" si="1"/>
        <v>0.49000000301748514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7221355.9900000002</v>
      </c>
      <c r="D5" s="2">
        <f>'PR-RAS'!E9</f>
        <v>8233113.3300000001</v>
      </c>
      <c r="E5" s="2">
        <v>0</v>
      </c>
      <c r="F5" s="2">
        <v>0</v>
      </c>
      <c r="G5" s="3">
        <f t="shared" si="0"/>
        <v>94750.330600000001</v>
      </c>
      <c r="H5" s="3">
        <f t="shared" si="1"/>
        <v>0.33999999985098839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441458.21</v>
      </c>
      <c r="D6" s="2">
        <f>'PR-RAS'!E10</f>
        <v>475045.53</v>
      </c>
      <c r="E6" s="2">
        <v>0</v>
      </c>
      <c r="F6" s="2">
        <v>0</v>
      </c>
      <c r="G6" s="3">
        <f t="shared" si="0"/>
        <v>6957.7463500000003</v>
      </c>
      <c r="H6" s="3">
        <f t="shared" si="1"/>
        <v>0.67999999999301508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190572.01</v>
      </c>
      <c r="D7" s="2">
        <f>'PR-RAS'!E11</f>
        <v>204603.27</v>
      </c>
      <c r="E7" s="2">
        <v>0</v>
      </c>
      <c r="F7" s="2">
        <v>0</v>
      </c>
      <c r="G7" s="3">
        <f t="shared" si="0"/>
        <v>3598.6713000000004</v>
      </c>
      <c r="H7" s="3">
        <f t="shared" si="1"/>
        <v>0.27999999999883585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558487.18000000005</v>
      </c>
      <c r="D8" s="2">
        <f>'PR-RAS'!E12</f>
        <v>659146.86</v>
      </c>
      <c r="E8" s="2">
        <v>0</v>
      </c>
      <c r="F8" s="2">
        <v>0</v>
      </c>
      <c r="G8" s="3">
        <f t="shared" si="0"/>
        <v>13137.4663</v>
      </c>
      <c r="H8" s="3">
        <f t="shared" si="1"/>
        <v>0.32000000006519258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199760.87</v>
      </c>
      <c r="D9" s="2">
        <f>'PR-RAS'!E13</f>
        <v>212741.62</v>
      </c>
      <c r="E9" s="2">
        <v>0</v>
      </c>
      <c r="F9" s="2">
        <v>0</v>
      </c>
      <c r="G9" s="3">
        <f t="shared" si="0"/>
        <v>5001.9528799999998</v>
      </c>
      <c r="H9" s="3">
        <f t="shared" si="1"/>
        <v>0.51000000000931323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1558.15</v>
      </c>
      <c r="D10" s="2">
        <f>'PR-RAS'!E14</f>
        <v>305.75</v>
      </c>
      <c r="E10" s="2">
        <v>0</v>
      </c>
      <c r="F10" s="2">
        <v>0</v>
      </c>
      <c r="G10" s="3">
        <f t="shared" si="0"/>
        <v>19.52685</v>
      </c>
      <c r="H10" s="3">
        <f t="shared" si="1"/>
        <v>0.40000000000009095</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864271.86</v>
      </c>
      <c r="D11" s="2">
        <f>'PR-RAS'!E15</f>
        <v>1150636.3999999999</v>
      </c>
      <c r="E11" s="2">
        <v>0</v>
      </c>
      <c r="F11" s="2">
        <v>0</v>
      </c>
      <c r="G11" s="3">
        <f t="shared" si="0"/>
        <v>31655.446599999999</v>
      </c>
      <c r="H11" s="3">
        <f t="shared" si="1"/>
        <v>0.53999999992083758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206547.65</v>
      </c>
      <c r="D19" s="2">
        <f>'PR-RAS'!E23</f>
        <v>71770.559999999998</v>
      </c>
      <c r="E19" s="2">
        <v>0</v>
      </c>
      <c r="F19" s="2">
        <v>0</v>
      </c>
      <c r="G19" s="3">
        <f t="shared" si="0"/>
        <v>6301.5978599999999</v>
      </c>
      <c r="H19" s="3">
        <f t="shared" si="1"/>
        <v>0.79000000000814907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5871.1</v>
      </c>
      <c r="D20" s="2">
        <f>'PR-RAS'!E24</f>
        <v>24054.51</v>
      </c>
      <c r="E20" s="2">
        <v>0</v>
      </c>
      <c r="F20" s="2">
        <v>0</v>
      </c>
      <c r="G20" s="3">
        <f t="shared" si="0"/>
        <v>1025.6222799999998</v>
      </c>
      <c r="H20" s="3">
        <f t="shared" si="1"/>
        <v>0.59000000000196451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200676.55</v>
      </c>
      <c r="D23" s="2">
        <f>'PR-RAS'!E27</f>
        <v>47716.05</v>
      </c>
      <c r="E23" s="2">
        <v>0</v>
      </c>
      <c r="F23" s="2">
        <v>0</v>
      </c>
      <c r="G23" s="3">
        <f t="shared" si="0"/>
        <v>6514.3903</v>
      </c>
      <c r="H23" s="3">
        <f t="shared" si="1"/>
        <v>0.50000000001455192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590.92999999999995</v>
      </c>
      <c r="E25" s="2">
        <v>0</v>
      </c>
      <c r="F25" s="2">
        <v>0</v>
      </c>
      <c r="G25" s="3">
        <f t="shared" si="0"/>
        <v>28.364639999999998</v>
      </c>
      <c r="H25" s="3">
        <f t="shared" si="1"/>
        <v>7.0000000000050022E-2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590.92999999999995</v>
      </c>
      <c r="E27" s="2">
        <v>0</v>
      </c>
      <c r="F27" s="2">
        <v>0</v>
      </c>
      <c r="G27" s="3">
        <f t="shared" si="0"/>
        <v>30.728359999999995</v>
      </c>
      <c r="H27" s="3">
        <f t="shared" si="1"/>
        <v>7.0000000000050022E-2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1205858.1800000002</v>
      </c>
      <c r="D45" s="2">
        <f>'PR-RAS'!E49</f>
        <v>3676249.0300000003</v>
      </c>
      <c r="E45" s="2">
        <v>0</v>
      </c>
      <c r="F45" s="2">
        <v>0</v>
      </c>
      <c r="G45" s="3">
        <f t="shared" si="0"/>
        <v>376567.67456000001</v>
      </c>
      <c r="H45" s="3">
        <f t="shared" si="1"/>
        <v>0.21000000042840838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507900.4</v>
      </c>
      <c r="D54" s="2">
        <f>'PR-RAS'!E58</f>
        <v>858072.05</v>
      </c>
      <c r="E54" s="2">
        <v>0</v>
      </c>
      <c r="F54" s="2">
        <v>0</v>
      </c>
      <c r="G54" s="3">
        <f t="shared" si="0"/>
        <v>117874.3585</v>
      </c>
      <c r="H54" s="3">
        <f t="shared" si="1"/>
        <v>0.45000000006984919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229469.87</v>
      </c>
      <c r="D55" s="2">
        <f>'PR-RAS'!E59</f>
        <v>225306.38</v>
      </c>
      <c r="E55" s="2">
        <v>0</v>
      </c>
      <c r="F55" s="2">
        <v>0</v>
      </c>
      <c r="G55" s="3">
        <f t="shared" si="0"/>
        <v>36724.462019999999</v>
      </c>
      <c r="H55" s="3">
        <f t="shared" si="1"/>
        <v>0.51000000000931323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278430.53000000003</v>
      </c>
      <c r="D56" s="2">
        <f>'PR-RAS'!E60</f>
        <v>632765.67000000004</v>
      </c>
      <c r="E56" s="2">
        <v>0</v>
      </c>
      <c r="F56" s="2">
        <v>0</v>
      </c>
      <c r="G56" s="3">
        <f t="shared" si="0"/>
        <v>84917.902850000013</v>
      </c>
      <c r="H56" s="3">
        <f t="shared" si="1"/>
        <v>0.79999999993015081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381395.9</v>
      </c>
      <c r="D57" s="2">
        <f>'PR-RAS'!E61</f>
        <v>643511.56000000006</v>
      </c>
      <c r="E57" s="2">
        <v>0</v>
      </c>
      <c r="F57" s="2">
        <v>0</v>
      </c>
      <c r="G57" s="3">
        <f t="shared" si="0"/>
        <v>93431.465120000008</v>
      </c>
      <c r="H57" s="3">
        <f t="shared" si="1"/>
        <v>0.53999999992083758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237667</v>
      </c>
      <c r="D58" s="2">
        <f>'PR-RAS'!E62</f>
        <v>270411.90000000002</v>
      </c>
      <c r="E58" s="2">
        <v>0</v>
      </c>
      <c r="F58" s="2">
        <v>0</v>
      </c>
      <c r="G58" s="3">
        <f t="shared" si="0"/>
        <v>44373.975600000005</v>
      </c>
      <c r="H58" s="3">
        <f t="shared" si="1"/>
        <v>9.9999999976716936E-2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143728.9</v>
      </c>
      <c r="D59" s="2">
        <f>'PR-RAS'!E63</f>
        <v>373099.66</v>
      </c>
      <c r="E59" s="2">
        <v>0</v>
      </c>
      <c r="F59" s="2">
        <v>0</v>
      </c>
      <c r="G59" s="3">
        <f t="shared" si="0"/>
        <v>51615.836759999998</v>
      </c>
      <c r="H59" s="3">
        <f t="shared" si="1"/>
        <v>0.44000000003143214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295452.01</v>
      </c>
      <c r="D60" s="2">
        <f>'PR-RAS'!E64</f>
        <v>331970.40999999997</v>
      </c>
      <c r="E60" s="2">
        <v>0</v>
      </c>
      <c r="F60" s="2">
        <v>0</v>
      </c>
      <c r="G60" s="3">
        <f t="shared" si="0"/>
        <v>56604.176969999993</v>
      </c>
      <c r="H60" s="3">
        <f t="shared" si="1"/>
        <v>0.41999999998370185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268951.01</v>
      </c>
      <c r="D61" s="2">
        <f>'PR-RAS'!E65</f>
        <v>297261.40999999997</v>
      </c>
      <c r="E61" s="2">
        <v>0</v>
      </c>
      <c r="F61" s="2">
        <v>0</v>
      </c>
      <c r="G61" s="3">
        <f t="shared" si="0"/>
        <v>51808.429799999998</v>
      </c>
      <c r="H61" s="3">
        <f t="shared" si="1"/>
        <v>0.41999999998370185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26501</v>
      </c>
      <c r="D62" s="2">
        <f>'PR-RAS'!E66</f>
        <v>34709</v>
      </c>
      <c r="E62" s="2">
        <v>0</v>
      </c>
      <c r="F62" s="2">
        <v>0</v>
      </c>
      <c r="G62" s="3">
        <f t="shared" si="0"/>
        <v>5851.0590000000002</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21109.87</v>
      </c>
      <c r="D70" s="2">
        <f>'PR-RAS'!E74</f>
        <v>1842695.01</v>
      </c>
      <c r="E70" s="2">
        <v>0</v>
      </c>
      <c r="F70" s="2">
        <v>0</v>
      </c>
      <c r="G70" s="3">
        <f t="shared" si="0"/>
        <v>255748.49241000004</v>
      </c>
      <c r="H70" s="3">
        <f t="shared" si="1"/>
        <v>0.14000000001033186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21109.87</v>
      </c>
      <c r="D71" s="2">
        <f>'PR-RAS'!E75</f>
        <v>70602.44</v>
      </c>
      <c r="E71" s="2">
        <v>0</v>
      </c>
      <c r="F71" s="2">
        <v>0</v>
      </c>
      <c r="G71" s="3">
        <f t="shared" si="0"/>
        <v>11362.032500000001</v>
      </c>
      <c r="H71" s="3">
        <f t="shared" si="1"/>
        <v>0.57000000000334694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1772092.57</v>
      </c>
      <c r="E72" s="2">
        <v>0</v>
      </c>
      <c r="F72" s="2">
        <v>0</v>
      </c>
      <c r="G72" s="3">
        <f t="shared" si="0"/>
        <v>251637.14494</v>
      </c>
      <c r="H72" s="3">
        <f t="shared" si="1"/>
        <v>0.42999999993480742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99299.81</v>
      </c>
      <c r="D78" s="2">
        <f>'PR-RAS'!E82</f>
        <v>98776.89</v>
      </c>
      <c r="E78" s="2">
        <v>0</v>
      </c>
      <c r="F78" s="2">
        <v>0</v>
      </c>
      <c r="G78" s="3">
        <f t="shared" si="0"/>
        <v>22857.726429999999</v>
      </c>
      <c r="H78" s="3">
        <f t="shared" si="1"/>
        <v>0.30000000000291038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3872.9900000000002</v>
      </c>
      <c r="D79" s="2">
        <f>'PR-RAS'!E83</f>
        <v>1540.3400000000001</v>
      </c>
      <c r="E79" s="2">
        <v>0</v>
      </c>
      <c r="F79" s="2">
        <v>0</v>
      </c>
      <c r="G79" s="3">
        <f t="shared" si="0"/>
        <v>542.38625999999999</v>
      </c>
      <c r="H79" s="3">
        <f t="shared" si="1"/>
        <v>0.34999999999990905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3052.8</v>
      </c>
      <c r="D81" s="2">
        <f>'PR-RAS'!E85</f>
        <v>1270.45</v>
      </c>
      <c r="E81" s="2">
        <v>0</v>
      </c>
      <c r="F81" s="2">
        <v>0</v>
      </c>
      <c r="G81" s="3">
        <f t="shared" si="0"/>
        <v>447.49600000000009</v>
      </c>
      <c r="H81" s="3">
        <f t="shared" si="1"/>
        <v>0.64999999999986358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820.19</v>
      </c>
      <c r="D82" s="2">
        <f>'PR-RAS'!E86</f>
        <v>269.89</v>
      </c>
      <c r="E82" s="2">
        <v>0</v>
      </c>
      <c r="F82" s="2">
        <v>0</v>
      </c>
      <c r="G82" s="3">
        <f t="shared" si="0"/>
        <v>110.15757000000001</v>
      </c>
      <c r="H82" s="3">
        <f t="shared" si="1"/>
        <v>0.30000000000006821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95426.819999999992</v>
      </c>
      <c r="D87" s="2">
        <f>'PR-RAS'!E91</f>
        <v>97236.55</v>
      </c>
      <c r="E87" s="2">
        <v>0</v>
      </c>
      <c r="F87" s="2">
        <v>0</v>
      </c>
      <c r="G87" s="3">
        <f t="shared" si="0"/>
        <v>24931.393119999997</v>
      </c>
      <c r="H87" s="3">
        <f t="shared" si="1"/>
        <v>0.63000000000465661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9000</v>
      </c>
      <c r="D88" s="2">
        <f>'PR-RAS'!E92</f>
        <v>9000</v>
      </c>
      <c r="E88" s="2">
        <v>0</v>
      </c>
      <c r="F88" s="2">
        <v>0</v>
      </c>
      <c r="G88" s="3">
        <f t="shared" si="0"/>
        <v>2349</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21353.18</v>
      </c>
      <c r="D89" s="2">
        <f>'PR-RAS'!E93</f>
        <v>25336.92</v>
      </c>
      <c r="E89" s="2">
        <v>0</v>
      </c>
      <c r="F89" s="2">
        <v>0</v>
      </c>
      <c r="G89" s="3">
        <f t="shared" si="0"/>
        <v>6338.3777599999985</v>
      </c>
      <c r="H89" s="3">
        <f t="shared" si="1"/>
        <v>0.26000000000203727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60208.44</v>
      </c>
      <c r="D90" s="2">
        <f>'PR-RAS'!E94</f>
        <v>58056.99</v>
      </c>
      <c r="E90" s="2">
        <v>0</v>
      </c>
      <c r="F90" s="2">
        <v>0</v>
      </c>
      <c r="G90" s="3">
        <f t="shared" si="0"/>
        <v>15692.695379999997</v>
      </c>
      <c r="H90" s="3">
        <f t="shared" si="1"/>
        <v>0.45000000000436557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4865.2</v>
      </c>
      <c r="D93" s="2">
        <f>'PR-RAS'!E97</f>
        <v>4842.6400000000003</v>
      </c>
      <c r="E93" s="2">
        <v>0</v>
      </c>
      <c r="F93" s="2">
        <v>0</v>
      </c>
      <c r="G93" s="3">
        <f t="shared" si="0"/>
        <v>1338.6441599999998</v>
      </c>
      <c r="H93" s="3">
        <f t="shared" si="1"/>
        <v>0.55999999999949068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667811.77</v>
      </c>
      <c r="D102" s="2">
        <f>'PR-RAS'!E106</f>
        <v>539242.69000000006</v>
      </c>
      <c r="E102" s="2">
        <v>0</v>
      </c>
      <c r="F102" s="2">
        <v>0</v>
      </c>
      <c r="G102" s="3">
        <f t="shared" si="0"/>
        <v>176376.01215000002</v>
      </c>
      <c r="H102" s="3">
        <f t="shared" si="1"/>
        <v>0.53999999992083758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24849.07</v>
      </c>
      <c r="D103" s="2">
        <f>'PR-RAS'!E107</f>
        <v>21194.010000000002</v>
      </c>
      <c r="E103" s="2">
        <v>0</v>
      </c>
      <c r="F103" s="2">
        <v>0</v>
      </c>
      <c r="G103" s="3">
        <f t="shared" si="0"/>
        <v>6858.1831799999991</v>
      </c>
      <c r="H103" s="3">
        <f t="shared" si="1"/>
        <v>8.000000000174623E-2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18197.18</v>
      </c>
      <c r="D105" s="2">
        <f>'PR-RAS'!E109</f>
        <v>15882.91</v>
      </c>
      <c r="E105" s="2">
        <v>0</v>
      </c>
      <c r="F105" s="2">
        <v>0</v>
      </c>
      <c r="G105" s="3">
        <f t="shared" si="0"/>
        <v>5196.152</v>
      </c>
      <c r="H105" s="3">
        <f t="shared" si="1"/>
        <v>0.27000000000043656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2041.94</v>
      </c>
      <c r="D106" s="2">
        <f>'PR-RAS'!E110</f>
        <v>394.86</v>
      </c>
      <c r="E106" s="2">
        <v>0</v>
      </c>
      <c r="F106" s="2">
        <v>0</v>
      </c>
      <c r="G106" s="3">
        <f t="shared" si="0"/>
        <v>297.32429999999999</v>
      </c>
      <c r="H106" s="3">
        <f t="shared" si="1"/>
        <v>0.19999999999993179</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4609.95</v>
      </c>
      <c r="D107" s="2">
        <f>'PR-RAS'!E111</f>
        <v>4916.24</v>
      </c>
      <c r="E107" s="2">
        <v>0</v>
      </c>
      <c r="F107" s="2">
        <v>0</v>
      </c>
      <c r="G107" s="3">
        <f t="shared" si="0"/>
        <v>1530.8975800000001</v>
      </c>
      <c r="H107" s="3">
        <f t="shared" si="1"/>
        <v>0.28999999999996362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24103.72</v>
      </c>
      <c r="D108" s="2">
        <f>'PR-RAS'!E112</f>
        <v>9150.65</v>
      </c>
      <c r="E108" s="2">
        <v>0</v>
      </c>
      <c r="F108" s="2">
        <v>0</v>
      </c>
      <c r="G108" s="3">
        <f t="shared" si="0"/>
        <v>4537.3371400000005</v>
      </c>
      <c r="H108" s="3">
        <f t="shared" si="1"/>
        <v>0.62999999999919964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5663.69</v>
      </c>
      <c r="D110" s="2">
        <f>'PR-RAS'!E114</f>
        <v>5.01</v>
      </c>
      <c r="E110" s="2">
        <v>0</v>
      </c>
      <c r="F110" s="2">
        <v>0</v>
      </c>
      <c r="G110" s="3">
        <f t="shared" si="0"/>
        <v>618.43439000000001</v>
      </c>
      <c r="H110" s="3">
        <f t="shared" si="1"/>
        <v>0.32000000000039996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966.14</v>
      </c>
      <c r="D111" s="2">
        <f>'PR-RAS'!E115</f>
        <v>2174.65</v>
      </c>
      <c r="E111" s="2">
        <v>0</v>
      </c>
      <c r="F111" s="2">
        <v>0</v>
      </c>
      <c r="G111" s="3">
        <f t="shared" si="0"/>
        <v>584.69840000000011</v>
      </c>
      <c r="H111" s="3">
        <f t="shared" si="1"/>
        <v>0.48999999999989541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17473.89</v>
      </c>
      <c r="D113" s="2">
        <f>'PR-RAS'!E117</f>
        <v>6970.99</v>
      </c>
      <c r="E113" s="2">
        <v>0</v>
      </c>
      <c r="F113" s="2">
        <v>0</v>
      </c>
      <c r="G113" s="3">
        <f t="shared" si="0"/>
        <v>3518.57744</v>
      </c>
      <c r="H113" s="3">
        <f t="shared" si="1"/>
        <v>0.12000000000080036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618858.98</v>
      </c>
      <c r="D116" s="2">
        <f>'PR-RAS'!E120</f>
        <v>508898.03</v>
      </c>
      <c r="E116" s="2">
        <v>0</v>
      </c>
      <c r="F116" s="2">
        <v>0</v>
      </c>
      <c r="G116" s="3">
        <f t="shared" si="0"/>
        <v>188215.32960000003</v>
      </c>
      <c r="H116" s="3">
        <f t="shared" si="1"/>
        <v>5.0000000046566129E-2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55157.54</v>
      </c>
      <c r="D117" s="2">
        <f>'PR-RAS'!E121</f>
        <v>9908.89</v>
      </c>
      <c r="E117" s="2">
        <v>0</v>
      </c>
      <c r="F117" s="2">
        <v>0</v>
      </c>
      <c r="G117" s="3">
        <f t="shared" si="0"/>
        <v>8697.1371200000012</v>
      </c>
      <c r="H117" s="3">
        <f t="shared" si="1"/>
        <v>0.56999999999970896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563701.43999999994</v>
      </c>
      <c r="D118" s="2">
        <f>'PR-RAS'!E122</f>
        <v>498989.14</v>
      </c>
      <c r="E118" s="2">
        <v>0</v>
      </c>
      <c r="F118" s="2">
        <v>0</v>
      </c>
      <c r="G118" s="3">
        <f t="shared" si="0"/>
        <v>182716.52724</v>
      </c>
      <c r="H118" s="3">
        <f t="shared" si="1"/>
        <v>0.57999999995809048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53660.14</v>
      </c>
      <c r="D121" s="2">
        <f>'PR-RAS'!E125</f>
        <v>48746.02</v>
      </c>
      <c r="E121" s="2">
        <v>0</v>
      </c>
      <c r="F121" s="2">
        <v>0</v>
      </c>
      <c r="G121" s="3">
        <f t="shared" si="0"/>
        <v>18138.261599999998</v>
      </c>
      <c r="H121" s="3">
        <f t="shared" si="1"/>
        <v>0.1599999999962165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43660.14</v>
      </c>
      <c r="D122" s="2">
        <f>'PR-RAS'!E126</f>
        <v>38732.46</v>
      </c>
      <c r="E122" s="2">
        <v>0</v>
      </c>
      <c r="F122" s="2">
        <v>0</v>
      </c>
      <c r="G122" s="3">
        <f t="shared" si="0"/>
        <v>14656.132259999998</v>
      </c>
      <c r="H122" s="3">
        <f t="shared" si="1"/>
        <v>0.59999999999854481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43660.14</v>
      </c>
      <c r="D124" s="2">
        <f>'PR-RAS'!E128</f>
        <v>38732.46</v>
      </c>
      <c r="E124" s="2">
        <v>0</v>
      </c>
      <c r="F124" s="2">
        <v>0</v>
      </c>
      <c r="G124" s="3">
        <f t="shared" si="0"/>
        <v>14898.382379999999</v>
      </c>
      <c r="H124" s="3">
        <f t="shared" si="1"/>
        <v>0.59999999999854481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10000</v>
      </c>
      <c r="D125" s="2">
        <f>'PR-RAS'!E129</f>
        <v>10013.56</v>
      </c>
      <c r="E125" s="2">
        <v>0</v>
      </c>
      <c r="F125" s="2">
        <v>0</v>
      </c>
      <c r="G125" s="3">
        <f t="shared" si="0"/>
        <v>3723.3628799999997</v>
      </c>
      <c r="H125" s="3">
        <f t="shared" si="1"/>
        <v>0.44000000000050932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10000</v>
      </c>
      <c r="D126" s="2">
        <f>'PR-RAS'!E130</f>
        <v>10000</v>
      </c>
      <c r="E126" s="2">
        <v>0</v>
      </c>
      <c r="F126" s="2">
        <v>0</v>
      </c>
      <c r="G126" s="3">
        <f t="shared" si="0"/>
        <v>3750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13.56</v>
      </c>
      <c r="E127" s="2">
        <v>0</v>
      </c>
      <c r="F127" s="2">
        <v>0</v>
      </c>
      <c r="G127" s="3">
        <f t="shared" si="0"/>
        <v>3.4171200000000002</v>
      </c>
      <c r="H127" s="3">
        <f t="shared" si="1"/>
        <v>0.4399999999999995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716.58</v>
      </c>
      <c r="D136" s="2">
        <f>'PR-RAS'!E140</f>
        <v>159.24</v>
      </c>
      <c r="E136" s="2">
        <v>0</v>
      </c>
      <c r="F136" s="2">
        <v>0</v>
      </c>
      <c r="G136" s="3">
        <f t="shared" si="0"/>
        <v>139.73310000000001</v>
      </c>
      <c r="H136" s="3">
        <f t="shared" si="1"/>
        <v>0.65999999999996817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716.58</v>
      </c>
      <c r="D147" s="2">
        <f>'PR-RAS'!E151</f>
        <v>159.24</v>
      </c>
      <c r="E147" s="2">
        <v>0</v>
      </c>
      <c r="F147" s="2">
        <v>0</v>
      </c>
      <c r="G147" s="3">
        <f t="shared" si="0"/>
        <v>151.11875999999998</v>
      </c>
      <c r="H147" s="3">
        <f t="shared" si="1"/>
        <v>0.65999999999996817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7488633.0999999996</v>
      </c>
      <c r="D148" s="2">
        <f>'PR-RAS'!E152</f>
        <v>8834536.0999999996</v>
      </c>
      <c r="E148" s="2">
        <v>0</v>
      </c>
      <c r="F148" s="2">
        <v>0</v>
      </c>
      <c r="G148" s="3">
        <f t="shared" si="0"/>
        <v>3698182.6790999994</v>
      </c>
      <c r="H148" s="3">
        <f t="shared" si="1"/>
        <v>0.19999999925494194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808045.02999999991</v>
      </c>
      <c r="D149" s="2">
        <f>'PR-RAS'!E153</f>
        <v>905064.99999999988</v>
      </c>
      <c r="E149" s="2">
        <v>0</v>
      </c>
      <c r="F149" s="2">
        <v>0</v>
      </c>
      <c r="G149" s="3">
        <f t="shared" si="0"/>
        <v>387489.90443999995</v>
      </c>
      <c r="H149" s="3">
        <f t="shared" si="1"/>
        <v>3.0000000027939677E-2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644102.07999999996</v>
      </c>
      <c r="D150" s="2">
        <f>'PR-RAS'!E154</f>
        <v>729879.94</v>
      </c>
      <c r="E150" s="2">
        <v>0</v>
      </c>
      <c r="F150" s="2">
        <v>0</v>
      </c>
      <c r="G150" s="3">
        <f t="shared" si="0"/>
        <v>313475.43203999999</v>
      </c>
      <c r="H150" s="3">
        <f t="shared" si="1"/>
        <v>0.14000000001396984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644102.07999999996</v>
      </c>
      <c r="D151" s="2">
        <f>'PR-RAS'!E155</f>
        <v>729879.94</v>
      </c>
      <c r="E151" s="2">
        <v>0</v>
      </c>
      <c r="F151" s="2">
        <v>0</v>
      </c>
      <c r="G151" s="3">
        <f t="shared" si="0"/>
        <v>315579.29399999999</v>
      </c>
      <c r="H151" s="3">
        <f t="shared" si="1"/>
        <v>0.14000000001396984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57666.23</v>
      </c>
      <c r="D155" s="2">
        <f>'PR-RAS'!E159</f>
        <v>54754.84</v>
      </c>
      <c r="E155" s="2">
        <v>0</v>
      </c>
      <c r="F155" s="2">
        <v>0</v>
      </c>
      <c r="G155" s="3">
        <f t="shared" si="0"/>
        <v>25745.09014</v>
      </c>
      <c r="H155" s="3">
        <f t="shared" si="1"/>
        <v>0.39000000000669388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106276.72</v>
      </c>
      <c r="D156" s="2">
        <f>'PR-RAS'!E160</f>
        <v>120430.22</v>
      </c>
      <c r="E156" s="2">
        <v>0</v>
      </c>
      <c r="F156" s="2">
        <v>0</v>
      </c>
      <c r="G156" s="3">
        <f t="shared" si="0"/>
        <v>53806.259800000007</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106276.72</v>
      </c>
      <c r="D158" s="2">
        <f>'PR-RAS'!E162</f>
        <v>120430.22</v>
      </c>
      <c r="E158" s="2">
        <v>0</v>
      </c>
      <c r="F158" s="2">
        <v>0</v>
      </c>
      <c r="G158" s="3">
        <f t="shared" si="0"/>
        <v>54500.534120000004</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2024089.9500000002</v>
      </c>
      <c r="D160" s="2">
        <f>'PR-RAS'!E164</f>
        <v>2559597.2000000007</v>
      </c>
      <c r="E160" s="2">
        <v>0</v>
      </c>
      <c r="F160" s="2">
        <v>0</v>
      </c>
      <c r="G160" s="3">
        <f t="shared" si="0"/>
        <v>1135782.2116500002</v>
      </c>
      <c r="H160" s="3">
        <f t="shared" si="1"/>
        <v>0.25000000046566129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23416.100000000002</v>
      </c>
      <c r="D161" s="2">
        <f>'PR-RAS'!E165</f>
        <v>21535.920000000002</v>
      </c>
      <c r="E161" s="2">
        <v>0</v>
      </c>
      <c r="F161" s="2">
        <v>0</v>
      </c>
      <c r="G161" s="3">
        <f t="shared" si="0"/>
        <v>10638.070400000001</v>
      </c>
      <c r="H161" s="3">
        <f t="shared" si="1"/>
        <v>0.18000000000029104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3615.54</v>
      </c>
      <c r="D162" s="2">
        <f>'PR-RAS'!E166</f>
        <v>4888.2</v>
      </c>
      <c r="E162" s="2">
        <v>0</v>
      </c>
      <c r="F162" s="2">
        <v>0</v>
      </c>
      <c r="G162" s="3">
        <f t="shared" si="0"/>
        <v>2156.1023399999999</v>
      </c>
      <c r="H162" s="3">
        <f t="shared" si="1"/>
        <v>0.65999999999985448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16824.25</v>
      </c>
      <c r="D163" s="2">
        <f>'PR-RAS'!E167</f>
        <v>12805.27</v>
      </c>
      <c r="E163" s="2">
        <v>0</v>
      </c>
      <c r="F163" s="2">
        <v>0</v>
      </c>
      <c r="G163" s="3">
        <f t="shared" si="0"/>
        <v>6874.4359800000002</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2976.31</v>
      </c>
      <c r="D164" s="2">
        <f>'PR-RAS'!E168</f>
        <v>3842.45</v>
      </c>
      <c r="E164" s="2">
        <v>0</v>
      </c>
      <c r="F164" s="2">
        <v>0</v>
      </c>
      <c r="G164" s="3">
        <f t="shared" si="0"/>
        <v>1737.7772299999999</v>
      </c>
      <c r="H164" s="3">
        <f t="shared" si="1"/>
        <v>0.75999999999976353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214676.63999999998</v>
      </c>
      <c r="D166" s="2">
        <f>'PR-RAS'!E170</f>
        <v>229280.05999999997</v>
      </c>
      <c r="E166" s="2">
        <v>0</v>
      </c>
      <c r="F166" s="2">
        <v>0</v>
      </c>
      <c r="G166" s="3">
        <f t="shared" si="0"/>
        <v>111084.06539999999</v>
      </c>
      <c r="H166" s="3">
        <f t="shared" si="1"/>
        <v>0.41999999998370185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16075.44</v>
      </c>
      <c r="D167" s="2">
        <f>'PR-RAS'!E171</f>
        <v>19031.62</v>
      </c>
      <c r="E167" s="2">
        <v>0</v>
      </c>
      <c r="F167" s="2">
        <v>0</v>
      </c>
      <c r="G167" s="3">
        <f t="shared" si="0"/>
        <v>8987.02088</v>
      </c>
      <c r="H167" s="3">
        <f t="shared" si="1"/>
        <v>0.82000000000152795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193537.93</v>
      </c>
      <c r="D169" s="2">
        <f>'PR-RAS'!E173</f>
        <v>207949.93</v>
      </c>
      <c r="E169" s="2">
        <v>0</v>
      </c>
      <c r="F169" s="2">
        <v>0</v>
      </c>
      <c r="G169" s="3">
        <f t="shared" si="0"/>
        <v>102385.54872000001</v>
      </c>
      <c r="H169" s="3">
        <f t="shared" si="1"/>
        <v>0.14000000001396984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3065.74</v>
      </c>
      <c r="D170" s="2">
        <f>'PR-RAS'!E174</f>
        <v>1696.99</v>
      </c>
      <c r="E170" s="2">
        <v>0</v>
      </c>
      <c r="F170" s="2">
        <v>0</v>
      </c>
      <c r="G170" s="3">
        <f t="shared" si="0"/>
        <v>1091.6926799999999</v>
      </c>
      <c r="H170" s="3">
        <f t="shared" si="1"/>
        <v>0.27000000000020918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1852.68</v>
      </c>
      <c r="D171" s="2">
        <f>'PR-RAS'!E175</f>
        <v>601.52</v>
      </c>
      <c r="E171" s="2">
        <v>0</v>
      </c>
      <c r="F171" s="2">
        <v>0</v>
      </c>
      <c r="G171" s="3">
        <f t="shared" si="0"/>
        <v>519.47240000000011</v>
      </c>
      <c r="H171" s="3">
        <f t="shared" si="1"/>
        <v>0.79999999999995453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144.85</v>
      </c>
      <c r="D173" s="2">
        <f>'PR-RAS'!E177</f>
        <v>0</v>
      </c>
      <c r="E173" s="2">
        <v>0</v>
      </c>
      <c r="F173" s="2">
        <v>0</v>
      </c>
      <c r="G173" s="3">
        <f t="shared" si="0"/>
        <v>24.914199999999997</v>
      </c>
      <c r="H173" s="3">
        <f t="shared" si="1"/>
        <v>0.15000000000000568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1595754.6600000001</v>
      </c>
      <c r="D174" s="2">
        <f>'PR-RAS'!E178</f>
        <v>2065309.8600000006</v>
      </c>
      <c r="E174" s="2">
        <v>0</v>
      </c>
      <c r="F174" s="2">
        <v>0</v>
      </c>
      <c r="G174" s="3">
        <f t="shared" si="0"/>
        <v>990662.76774000004</v>
      </c>
      <c r="H174" s="3">
        <f t="shared" si="1"/>
        <v>0.47999999928288162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21156.639999999999</v>
      </c>
      <c r="D175" s="2">
        <f>'PR-RAS'!E179</f>
        <v>66547.600000000006</v>
      </c>
      <c r="E175" s="2">
        <v>0</v>
      </c>
      <c r="F175" s="2">
        <v>0</v>
      </c>
      <c r="G175" s="3">
        <f t="shared" si="0"/>
        <v>26839.820160000003</v>
      </c>
      <c r="H175" s="3">
        <f t="shared" si="1"/>
        <v>0.75999999999476131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448201.07</v>
      </c>
      <c r="D176" s="2">
        <f>'PR-RAS'!E180</f>
        <v>523686.84</v>
      </c>
      <c r="E176" s="2">
        <v>0</v>
      </c>
      <c r="F176" s="2">
        <v>0</v>
      </c>
      <c r="G176" s="3">
        <f t="shared" si="0"/>
        <v>261725.58124999999</v>
      </c>
      <c r="H176" s="3">
        <f t="shared" si="1"/>
        <v>0.22999999998137355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114646.13</v>
      </c>
      <c r="D177" s="2">
        <f>'PR-RAS'!E181</f>
        <v>123930.16</v>
      </c>
      <c r="E177" s="2">
        <v>0</v>
      </c>
      <c r="F177" s="2">
        <v>0</v>
      </c>
      <c r="G177" s="3">
        <f t="shared" si="0"/>
        <v>63801.135199999997</v>
      </c>
      <c r="H177" s="3">
        <f t="shared" si="1"/>
        <v>0.29000000000814907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517370.9</v>
      </c>
      <c r="D178" s="2">
        <f>'PR-RAS'!E182</f>
        <v>536829.16</v>
      </c>
      <c r="E178" s="2">
        <v>0</v>
      </c>
      <c r="F178" s="2">
        <v>0</v>
      </c>
      <c r="G178" s="3">
        <f t="shared" si="0"/>
        <v>281612.17194000003</v>
      </c>
      <c r="H178" s="3">
        <f t="shared" si="1"/>
        <v>0.26000000000931323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5292.82</v>
      </c>
      <c r="D179" s="2">
        <f>'PR-RAS'!E183</f>
        <v>6182.06</v>
      </c>
      <c r="E179" s="2">
        <v>0</v>
      </c>
      <c r="F179" s="2">
        <v>0</v>
      </c>
      <c r="G179" s="3">
        <f t="shared" si="0"/>
        <v>3142.93532</v>
      </c>
      <c r="H179" s="3">
        <f t="shared" si="1"/>
        <v>0.24000000000069122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33946.65</v>
      </c>
      <c r="D180" s="2">
        <f>'PR-RAS'!E184</f>
        <v>34484.769999999997</v>
      </c>
      <c r="E180" s="2">
        <v>0</v>
      </c>
      <c r="F180" s="2">
        <v>0</v>
      </c>
      <c r="G180" s="3">
        <f t="shared" si="0"/>
        <v>18421.998009999999</v>
      </c>
      <c r="H180" s="3">
        <f t="shared" si="1"/>
        <v>0.58000000000174623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302047.58</v>
      </c>
      <c r="D181" s="2">
        <f>'PR-RAS'!E185</f>
        <v>595973.31000000006</v>
      </c>
      <c r="E181" s="2">
        <v>0</v>
      </c>
      <c r="F181" s="2">
        <v>0</v>
      </c>
      <c r="G181" s="3">
        <f t="shared" si="0"/>
        <v>268918.95600000001</v>
      </c>
      <c r="H181" s="3">
        <f t="shared" si="1"/>
        <v>0.73000000003958121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33964.69</v>
      </c>
      <c r="D182" s="2">
        <f>'PR-RAS'!E186</f>
        <v>41171.360000000001</v>
      </c>
      <c r="E182" s="2">
        <v>0</v>
      </c>
      <c r="F182" s="2">
        <v>0</v>
      </c>
      <c r="G182" s="3">
        <f t="shared" si="0"/>
        <v>21051.641210000002</v>
      </c>
      <c r="H182" s="3">
        <f t="shared" si="1"/>
        <v>0.66999999999825377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119128.18</v>
      </c>
      <c r="D183" s="2">
        <f>'PR-RAS'!E187</f>
        <v>136504.6</v>
      </c>
      <c r="E183" s="2">
        <v>0</v>
      </c>
      <c r="F183" s="2">
        <v>0</v>
      </c>
      <c r="G183" s="3">
        <f t="shared" si="0"/>
        <v>71369.003159999993</v>
      </c>
      <c r="H183" s="3">
        <f t="shared" si="1"/>
        <v>0.57999999998719431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190242.55</v>
      </c>
      <c r="D190" s="2">
        <f>'PR-RAS'!E194</f>
        <v>243471.36000000002</v>
      </c>
      <c r="E190" s="2">
        <v>0</v>
      </c>
      <c r="F190" s="2">
        <v>0</v>
      </c>
      <c r="G190" s="3">
        <f t="shared" si="0"/>
        <v>127988.01603</v>
      </c>
      <c r="H190" s="3">
        <f t="shared" si="1"/>
        <v>0.81000000002677552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35306.6</v>
      </c>
      <c r="D191" s="2">
        <f>'PR-RAS'!E195</f>
        <v>33537</v>
      </c>
      <c r="E191" s="2">
        <v>0</v>
      </c>
      <c r="F191" s="2">
        <v>0</v>
      </c>
      <c r="G191" s="3">
        <f t="shared" si="0"/>
        <v>19452.314000000002</v>
      </c>
      <c r="H191" s="3">
        <f t="shared" si="1"/>
        <v>0.40000000000145519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8924.4</v>
      </c>
      <c r="D192" s="2">
        <f>'PR-RAS'!E196</f>
        <v>12089.26</v>
      </c>
      <c r="E192" s="2">
        <v>0</v>
      </c>
      <c r="F192" s="2">
        <v>0</v>
      </c>
      <c r="G192" s="3">
        <f t="shared" si="0"/>
        <v>6322.6577200000002</v>
      </c>
      <c r="H192" s="3">
        <f t="shared" si="1"/>
        <v>0.65999999999985448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35156</v>
      </c>
      <c r="D193" s="2">
        <f>'PR-RAS'!E197</f>
        <v>31931.5</v>
      </c>
      <c r="E193" s="2">
        <v>0</v>
      </c>
      <c r="F193" s="2">
        <v>0</v>
      </c>
      <c r="G193" s="3">
        <f t="shared" si="0"/>
        <v>19011.648000000001</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7637.19</v>
      </c>
      <c r="D194" s="2">
        <f>'PR-RAS'!E198</f>
        <v>6980.83</v>
      </c>
      <c r="E194" s="2">
        <v>0</v>
      </c>
      <c r="F194" s="2">
        <v>0</v>
      </c>
      <c r="G194" s="3">
        <f t="shared" si="0"/>
        <v>4168.5780500000001</v>
      </c>
      <c r="H194" s="3">
        <f t="shared" si="1"/>
        <v>0.35999999999967258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34358.89</v>
      </c>
      <c r="D195" s="2">
        <f>'PR-RAS'!E199</f>
        <v>29423.95</v>
      </c>
      <c r="E195" s="2">
        <v>0</v>
      </c>
      <c r="F195" s="2">
        <v>0</v>
      </c>
      <c r="G195" s="3">
        <f t="shared" si="0"/>
        <v>18082.117260000003</v>
      </c>
      <c r="H195" s="3">
        <f t="shared" si="1"/>
        <v>0.15999999999985448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68859.47</v>
      </c>
      <c r="D197" s="2">
        <f>'PR-RAS'!E201</f>
        <v>129508.82</v>
      </c>
      <c r="E197" s="2">
        <v>0</v>
      </c>
      <c r="F197" s="2">
        <v>0</v>
      </c>
      <c r="G197" s="3">
        <f t="shared" si="0"/>
        <v>64263.913560000001</v>
      </c>
      <c r="H197" s="3">
        <f t="shared" si="1"/>
        <v>0.64999999999417923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19225.02</v>
      </c>
      <c r="D198" s="2">
        <f>'PR-RAS'!E202</f>
        <v>35349.67</v>
      </c>
      <c r="E198" s="2">
        <v>0</v>
      </c>
      <c r="F198" s="2">
        <v>0</v>
      </c>
      <c r="G198" s="3">
        <f t="shared" si="0"/>
        <v>17715.09892</v>
      </c>
      <c r="H198" s="3">
        <f t="shared" si="1"/>
        <v>0.35000000000218279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10610.01</v>
      </c>
      <c r="D204" s="2">
        <f>'PR-RAS'!E208</f>
        <v>13912.12</v>
      </c>
      <c r="E204" s="2">
        <v>0</v>
      </c>
      <c r="F204" s="2">
        <v>0</v>
      </c>
      <c r="G204" s="3">
        <f t="shared" si="0"/>
        <v>7802.1527500000002</v>
      </c>
      <c r="H204" s="3">
        <f t="shared" si="1"/>
        <v>0.13000000000101863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10610.01</v>
      </c>
      <c r="D207" s="2">
        <f>'PR-RAS'!E211</f>
        <v>13912.12</v>
      </c>
      <c r="E207" s="2">
        <v>0</v>
      </c>
      <c r="F207" s="2">
        <v>0</v>
      </c>
      <c r="G207" s="3">
        <f t="shared" si="0"/>
        <v>7917.4554999999991</v>
      </c>
      <c r="H207" s="3">
        <f t="shared" si="1"/>
        <v>0.13000000000101863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8615.01</v>
      </c>
      <c r="D212" s="2">
        <f>'PR-RAS'!E216</f>
        <v>21437.55</v>
      </c>
      <c r="E212" s="2">
        <v>0</v>
      </c>
      <c r="F212" s="2">
        <v>0</v>
      </c>
      <c r="G212" s="3">
        <f t="shared" si="0"/>
        <v>10864.413210000001</v>
      </c>
      <c r="H212" s="3">
        <f t="shared" si="1"/>
        <v>0.46000000000094587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8615.01</v>
      </c>
      <c r="D213" s="2">
        <f>'PR-RAS'!E217</f>
        <v>21437.55</v>
      </c>
      <c r="E213" s="2">
        <v>0</v>
      </c>
      <c r="F213" s="2">
        <v>0</v>
      </c>
      <c r="G213" s="3">
        <f t="shared" si="0"/>
        <v>10915.903319999999</v>
      </c>
      <c r="H213" s="3">
        <f t="shared" si="1"/>
        <v>0.46000000000094587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641.76</v>
      </c>
      <c r="D217" s="2">
        <f>'PR-RAS'!E221</f>
        <v>297.23</v>
      </c>
      <c r="E217" s="2">
        <v>0</v>
      </c>
      <c r="F217" s="2">
        <v>0</v>
      </c>
      <c r="G217" s="3">
        <f t="shared" si="0"/>
        <v>267.02352000000002</v>
      </c>
      <c r="H217" s="3">
        <f t="shared" si="1"/>
        <v>0.47000000000002728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641.76</v>
      </c>
      <c r="D221" s="2">
        <f>'PR-RAS'!E225</f>
        <v>297.23</v>
      </c>
      <c r="E221" s="2">
        <v>0</v>
      </c>
      <c r="F221" s="2">
        <v>0</v>
      </c>
      <c r="G221" s="3">
        <f t="shared" si="0"/>
        <v>271.96840000000003</v>
      </c>
      <c r="H221" s="3">
        <f t="shared" si="1"/>
        <v>0.47000000000002728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369.65</v>
      </c>
      <c r="D223" s="2">
        <f>'PR-RAS'!E227</f>
        <v>101.81</v>
      </c>
      <c r="E223" s="2">
        <v>0</v>
      </c>
      <c r="F223" s="2">
        <v>0</v>
      </c>
      <c r="G223" s="3">
        <f t="shared" si="0"/>
        <v>127.26594</v>
      </c>
      <c r="H223" s="3">
        <f t="shared" si="1"/>
        <v>0.54000000000002046</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272.11</v>
      </c>
      <c r="D224" s="2">
        <f>'PR-RAS'!E228</f>
        <v>195.42</v>
      </c>
      <c r="E224" s="2">
        <v>0</v>
      </c>
      <c r="F224" s="2">
        <v>0</v>
      </c>
      <c r="G224" s="3">
        <f t="shared" si="0"/>
        <v>147.83785</v>
      </c>
      <c r="H224" s="3">
        <f t="shared" si="1"/>
        <v>0.53000000000000114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2517668.0100000002</v>
      </c>
      <c r="D226" s="2">
        <f>'PR-RAS'!E230</f>
        <v>2888126.13</v>
      </c>
      <c r="E226" s="2">
        <v>0</v>
      </c>
      <c r="F226" s="2">
        <v>0</v>
      </c>
      <c r="G226" s="3">
        <f t="shared" si="0"/>
        <v>1866132.0607499999</v>
      </c>
      <c r="H226" s="3">
        <f t="shared" si="1"/>
        <v>0.14000000013038516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2393.7600000000002</v>
      </c>
      <c r="D233" s="2">
        <f>'PR-RAS'!E237</f>
        <v>3850.18</v>
      </c>
      <c r="E233" s="2">
        <v>0</v>
      </c>
      <c r="F233" s="2">
        <v>0</v>
      </c>
      <c r="G233" s="3">
        <f t="shared" si="0"/>
        <v>2341.8358399999997</v>
      </c>
      <c r="H233" s="3">
        <f t="shared" si="1"/>
        <v>0.41999999999961801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2393.7600000000002</v>
      </c>
      <c r="D234" s="2">
        <f>'PR-RAS'!E238</f>
        <v>3850.18</v>
      </c>
      <c r="E234" s="2">
        <v>0</v>
      </c>
      <c r="F234" s="2">
        <v>0</v>
      </c>
      <c r="G234" s="3">
        <f t="shared" si="0"/>
        <v>2351.9299599999999</v>
      </c>
      <c r="H234" s="3">
        <f t="shared" si="1"/>
        <v>0.41999999999961801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63945.34</v>
      </c>
      <c r="D242" s="2">
        <f>'PR-RAS'!E246</f>
        <v>47752.37</v>
      </c>
      <c r="E242" s="2">
        <v>0</v>
      </c>
      <c r="F242" s="2">
        <v>0</v>
      </c>
      <c r="G242" s="3">
        <f t="shared" si="0"/>
        <v>38427.469280000005</v>
      </c>
      <c r="H242" s="3">
        <f t="shared" si="1"/>
        <v>0.70999999999912689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63945.34</v>
      </c>
      <c r="D243" s="2">
        <f>'PR-RAS'!E247</f>
        <v>47752.37</v>
      </c>
      <c r="E243" s="2">
        <v>0</v>
      </c>
      <c r="F243" s="2">
        <v>0</v>
      </c>
      <c r="G243" s="3">
        <f t="shared" si="0"/>
        <v>38586.91936</v>
      </c>
      <c r="H243" s="3">
        <f t="shared" si="1"/>
        <v>0.70999999999912689</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2449414.2400000002</v>
      </c>
      <c r="D246" s="2">
        <f>'PR-RAS'!E250</f>
        <v>2827787.61</v>
      </c>
      <c r="E246" s="2">
        <v>0</v>
      </c>
      <c r="F246" s="2">
        <v>0</v>
      </c>
      <c r="G246" s="3">
        <f t="shared" si="0"/>
        <v>1985722.4176999999</v>
      </c>
      <c r="H246" s="3">
        <f t="shared" si="1"/>
        <v>0.63000000035390258</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2214444.75</v>
      </c>
      <c r="D247" s="2">
        <f>'PR-RAS'!E251</f>
        <v>2501008.5</v>
      </c>
      <c r="E247" s="2">
        <v>0</v>
      </c>
      <c r="F247" s="2">
        <v>0</v>
      </c>
      <c r="G247" s="3">
        <f t="shared" si="0"/>
        <v>1775249.5904999999</v>
      </c>
      <c r="H247" s="3">
        <f t="shared" si="1"/>
        <v>0.75</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234969.49</v>
      </c>
      <c r="D248" s="2">
        <f>'PR-RAS'!E252</f>
        <v>326779.11</v>
      </c>
      <c r="E248" s="2">
        <v>0</v>
      </c>
      <c r="F248" s="2">
        <v>0</v>
      </c>
      <c r="G248" s="3">
        <f t="shared" si="0"/>
        <v>219466.34436999998</v>
      </c>
      <c r="H248" s="3">
        <f t="shared" si="1"/>
        <v>0.59999999997671694</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1914.67</v>
      </c>
      <c r="D253" s="2">
        <f>'PR-RAS'!E257</f>
        <v>8735.9699999999993</v>
      </c>
      <c r="E253" s="2">
        <v>0</v>
      </c>
      <c r="F253" s="2">
        <v>0</v>
      </c>
      <c r="G253" s="3">
        <f t="shared" si="0"/>
        <v>4885.4257200000002</v>
      </c>
      <c r="H253" s="3">
        <f t="shared" si="1"/>
        <v>0.36000000000058208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1914.67</v>
      </c>
      <c r="D254" s="2">
        <f>'PR-RAS'!E258</f>
        <v>8735.9699999999993</v>
      </c>
      <c r="E254" s="2">
        <v>0</v>
      </c>
      <c r="F254" s="2">
        <v>0</v>
      </c>
      <c r="G254" s="3">
        <f t="shared" si="0"/>
        <v>4904.8123299999997</v>
      </c>
      <c r="H254" s="3">
        <f t="shared" si="1"/>
        <v>0.36000000000058208</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671183.83</v>
      </c>
      <c r="D258" s="2">
        <f>'PR-RAS'!E262</f>
        <v>933964.34</v>
      </c>
      <c r="E258" s="2">
        <v>0</v>
      </c>
      <c r="F258" s="2">
        <v>0</v>
      </c>
      <c r="G258" s="3">
        <f t="shared" si="0"/>
        <v>652551.91506999999</v>
      </c>
      <c r="H258" s="3">
        <f t="shared" si="1"/>
        <v>0.51000000000931323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671183.83</v>
      </c>
      <c r="D265" s="2">
        <f>'PR-RAS'!E269</f>
        <v>933964.34</v>
      </c>
      <c r="E265" s="2">
        <v>0</v>
      </c>
      <c r="F265" s="2">
        <v>0</v>
      </c>
      <c r="G265" s="3">
        <f t="shared" si="0"/>
        <v>670325.70263999992</v>
      </c>
      <c r="H265" s="3">
        <f t="shared" si="1"/>
        <v>0.51000000000931323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238939.48</v>
      </c>
      <c r="D266" s="2">
        <f>'PR-RAS'!E270</f>
        <v>411963.3</v>
      </c>
      <c r="E266" s="2">
        <v>0</v>
      </c>
      <c r="F266" s="2">
        <v>0</v>
      </c>
      <c r="G266" s="3">
        <f t="shared" si="0"/>
        <v>281659.51120000001</v>
      </c>
      <c r="H266" s="3">
        <f t="shared" si="1"/>
        <v>0.77999999999883585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432244.35</v>
      </c>
      <c r="D267" s="2">
        <f>'PR-RAS'!E271</f>
        <v>522001.04</v>
      </c>
      <c r="E267" s="2">
        <v>0</v>
      </c>
      <c r="F267" s="2">
        <v>0</v>
      </c>
      <c r="G267" s="3">
        <f t="shared" si="0"/>
        <v>392681.55038000003</v>
      </c>
      <c r="H267" s="3">
        <f t="shared" si="1"/>
        <v>0.38999999995576218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1447779.5</v>
      </c>
      <c r="D269" s="2">
        <f>'PR-RAS'!E273</f>
        <v>1512136.53</v>
      </c>
      <c r="E269" s="2">
        <v>0</v>
      </c>
      <c r="F269" s="2">
        <v>0</v>
      </c>
      <c r="G269" s="3">
        <f t="shared" si="0"/>
        <v>1198510.0860800003</v>
      </c>
      <c r="H269" s="3">
        <f t="shared" si="1"/>
        <v>0.96999999997206032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871127.54</v>
      </c>
      <c r="D270" s="2">
        <f>'PR-RAS'!E274</f>
        <v>994065.01</v>
      </c>
      <c r="E270" s="2">
        <v>0</v>
      </c>
      <c r="F270" s="2">
        <v>0</v>
      </c>
      <c r="G270" s="3">
        <f t="shared" si="0"/>
        <v>769140.28364000004</v>
      </c>
      <c r="H270" s="3">
        <f t="shared" si="1"/>
        <v>0.46999999997206032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871127.54</v>
      </c>
      <c r="D271" s="2">
        <f>'PR-RAS'!E275</f>
        <v>994065.01</v>
      </c>
      <c r="E271" s="2">
        <v>0</v>
      </c>
      <c r="F271" s="2">
        <v>0</v>
      </c>
      <c r="G271" s="3">
        <f t="shared" si="0"/>
        <v>771999.54120000009</v>
      </c>
      <c r="H271" s="3">
        <f t="shared" si="1"/>
        <v>0.46999999997206032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94552.83</v>
      </c>
      <c r="D274" s="2">
        <f>'PR-RAS'!E278</f>
        <v>175000</v>
      </c>
      <c r="E274" s="2">
        <v>0</v>
      </c>
      <c r="F274" s="2">
        <v>0</v>
      </c>
      <c r="G274" s="3">
        <f t="shared" si="0"/>
        <v>121362.92259000002</v>
      </c>
      <c r="H274" s="3">
        <f t="shared" si="1"/>
        <v>0.16999999999825377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94552.83</v>
      </c>
      <c r="D275" s="2">
        <f>'PR-RAS'!E279</f>
        <v>175000</v>
      </c>
      <c r="E275" s="2">
        <v>0</v>
      </c>
      <c r="F275" s="2">
        <v>0</v>
      </c>
      <c r="G275" s="3">
        <f t="shared" ref="G275:G528" si="12">(B275/1000)*(C275*1+D275*2)</f>
        <v>121807.47542000002</v>
      </c>
      <c r="H275" s="3">
        <f t="shared" ref="H275:H528" si="13">ABS(C275-ROUND(C275,0))+ABS(D275-ROUND(D275,0))</f>
        <v>0.16999999999825377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482099.13</v>
      </c>
      <c r="D285" s="2">
        <f>'PR-RAS'!E289</f>
        <v>343071.52</v>
      </c>
      <c r="E285" s="2">
        <v>0</v>
      </c>
      <c r="F285" s="2">
        <v>0</v>
      </c>
      <c r="G285" s="3">
        <f t="shared" si="12"/>
        <v>331780.77627999993</v>
      </c>
      <c r="H285" s="3">
        <f t="shared" si="13"/>
        <v>0.60999999998603016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482099.13</v>
      </c>
      <c r="D286" s="2">
        <f>'PR-RAS'!E290</f>
        <v>343071.52</v>
      </c>
      <c r="E286" s="2">
        <v>0</v>
      </c>
      <c r="F286" s="2">
        <v>0</v>
      </c>
      <c r="G286" s="3">
        <f t="shared" si="12"/>
        <v>332949.01844999997</v>
      </c>
      <c r="H286" s="3">
        <f t="shared" si="13"/>
        <v>0.60999999998603016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7488633.0999999996</v>
      </c>
      <c r="D295" s="2">
        <f>'PR-RAS'!E299</f>
        <v>8834536.0999999996</v>
      </c>
      <c r="E295" s="2">
        <v>0</v>
      </c>
      <c r="F295" s="2">
        <v>0</v>
      </c>
      <c r="G295" s="3">
        <f t="shared" si="12"/>
        <v>7396365.3581999987</v>
      </c>
      <c r="H295" s="3">
        <f t="shared" si="13"/>
        <v>0.19999999925494194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2494181.5800000019</v>
      </c>
      <c r="D296" s="2">
        <f>'PR-RAS'!E300</f>
        <v>4235319.2199999969</v>
      </c>
      <c r="E296" s="2">
        <v>0</v>
      </c>
      <c r="F296" s="2">
        <v>0</v>
      </c>
      <c r="G296" s="3">
        <f t="shared" si="12"/>
        <v>3234621.9058999987</v>
      </c>
      <c r="H296" s="3">
        <f t="shared" si="13"/>
        <v>0.639999995008111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2117908.79</v>
      </c>
      <c r="D298" s="2">
        <f>'PR-RAS'!E302</f>
        <v>2061818.08</v>
      </c>
      <c r="E298" s="2">
        <v>0</v>
      </c>
      <c r="F298" s="2">
        <v>0</v>
      </c>
      <c r="G298" s="3">
        <f t="shared" si="12"/>
        <v>1853738.8501500001</v>
      </c>
      <c r="H298" s="3">
        <f t="shared" si="13"/>
        <v>0.2900000000372529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188514.03</v>
      </c>
      <c r="D300" s="2">
        <f>'PR-RAS'!E304</f>
        <v>667325.05000000005</v>
      </c>
      <c r="E300" s="2">
        <v>0</v>
      </c>
      <c r="F300" s="2">
        <v>0</v>
      </c>
      <c r="G300" s="3">
        <f t="shared" si="12"/>
        <v>455426.07487000001</v>
      </c>
      <c r="H300" s="3">
        <f t="shared" si="13"/>
        <v>8.0000000045401976E-2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2524.21</v>
      </c>
      <c r="E301" s="2">
        <v>0</v>
      </c>
      <c r="F301" s="2">
        <v>0</v>
      </c>
      <c r="G301" s="3">
        <f t="shared" si="12"/>
        <v>1514.5260000000001</v>
      </c>
      <c r="H301" s="3">
        <f t="shared" si="13"/>
        <v>0.21000000000003638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71232.05</v>
      </c>
      <c r="D303" s="2">
        <f>'PR-RAS'!E308</f>
        <v>105665.06</v>
      </c>
      <c r="E303" s="2">
        <v>0</v>
      </c>
      <c r="F303" s="2">
        <v>0</v>
      </c>
      <c r="G303" s="3">
        <f t="shared" si="12"/>
        <v>85333.775339999993</v>
      </c>
      <c r="H303" s="3">
        <f t="shared" si="13"/>
        <v>0.11000000000058208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38851</v>
      </c>
      <c r="D304" s="2">
        <f>'PR-RAS'!E309</f>
        <v>75271.41</v>
      </c>
      <c r="E304" s="2">
        <v>0</v>
      </c>
      <c r="F304" s="2">
        <v>0</v>
      </c>
      <c r="G304" s="3">
        <f t="shared" si="12"/>
        <v>57386.32746</v>
      </c>
      <c r="H304" s="3">
        <f t="shared" si="13"/>
        <v>0.41000000000349246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38851</v>
      </c>
      <c r="D305" s="2">
        <f>'PR-RAS'!E310</f>
        <v>75271.41</v>
      </c>
      <c r="E305" s="2">
        <v>0</v>
      </c>
      <c r="F305" s="2">
        <v>0</v>
      </c>
      <c r="G305" s="3">
        <f t="shared" si="12"/>
        <v>57575.721279999998</v>
      </c>
      <c r="H305" s="3">
        <f t="shared" si="13"/>
        <v>0.41000000000349246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38851</v>
      </c>
      <c r="D306" s="2">
        <f>'PR-RAS'!E311</f>
        <v>75271.41</v>
      </c>
      <c r="E306" s="2">
        <v>0</v>
      </c>
      <c r="F306" s="2">
        <v>0</v>
      </c>
      <c r="G306" s="3">
        <f t="shared" si="12"/>
        <v>57765.115100000003</v>
      </c>
      <c r="H306" s="3">
        <f t="shared" si="13"/>
        <v>0.41000000000349246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32381.05</v>
      </c>
      <c r="D316" s="2">
        <f>'PR-RAS'!E321</f>
        <v>30393.65</v>
      </c>
      <c r="E316" s="2">
        <v>0</v>
      </c>
      <c r="F316" s="2">
        <v>0</v>
      </c>
      <c r="G316" s="3">
        <f t="shared" si="12"/>
        <v>29348.030250000003</v>
      </c>
      <c r="H316" s="3">
        <f t="shared" si="13"/>
        <v>0.39999999999781721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32381.05</v>
      </c>
      <c r="D317" s="2">
        <f>'PR-RAS'!E322</f>
        <v>30393.65</v>
      </c>
      <c r="E317" s="2">
        <v>0</v>
      </c>
      <c r="F317" s="2">
        <v>0</v>
      </c>
      <c r="G317" s="3">
        <f t="shared" si="12"/>
        <v>29441.198600000003</v>
      </c>
      <c r="H317" s="3">
        <f t="shared" si="13"/>
        <v>0.39999999999781721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32381.05</v>
      </c>
      <c r="D318" s="2">
        <f>'PR-RAS'!E323</f>
        <v>30393.65</v>
      </c>
      <c r="E318" s="2">
        <v>0</v>
      </c>
      <c r="F318" s="2">
        <v>0</v>
      </c>
      <c r="G318" s="3">
        <f t="shared" si="12"/>
        <v>29534.366950000003</v>
      </c>
      <c r="H318" s="3">
        <f t="shared" si="13"/>
        <v>0.39999999999781721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2463514.9900000002</v>
      </c>
      <c r="D355" s="2">
        <f>'PR-RAS'!E360</f>
        <v>8757296.5600000005</v>
      </c>
      <c r="E355" s="2">
        <v>0</v>
      </c>
      <c r="F355" s="2">
        <v>0</v>
      </c>
      <c r="G355" s="3">
        <f t="shared" si="12"/>
        <v>7072250.2709399993</v>
      </c>
      <c r="H355" s="3">
        <f t="shared" si="13"/>
        <v>0.44999999925494194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8263.11</v>
      </c>
      <c r="D356" s="2">
        <f>'PR-RAS'!E361</f>
        <v>33982.26</v>
      </c>
      <c r="E356" s="2">
        <v>0</v>
      </c>
      <c r="F356" s="2">
        <v>0</v>
      </c>
      <c r="G356" s="3">
        <f t="shared" si="12"/>
        <v>27060.808649999999</v>
      </c>
      <c r="H356" s="3">
        <f t="shared" si="13"/>
        <v>0.37000000000261934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8263.11</v>
      </c>
      <c r="D357" s="2">
        <f>'PR-RAS'!E362</f>
        <v>33982.26</v>
      </c>
      <c r="E357" s="2">
        <v>0</v>
      </c>
      <c r="F357" s="2">
        <v>0</v>
      </c>
      <c r="G357" s="3">
        <f t="shared" si="12"/>
        <v>27137.03628</v>
      </c>
      <c r="H357" s="3">
        <f t="shared" si="13"/>
        <v>0.37000000000261934</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8263.11</v>
      </c>
      <c r="D358" s="2">
        <f>'PR-RAS'!E363</f>
        <v>33982.26</v>
      </c>
      <c r="E358" s="2">
        <v>0</v>
      </c>
      <c r="F358" s="2">
        <v>0</v>
      </c>
      <c r="G358" s="3">
        <f t="shared" si="12"/>
        <v>27213.263910000001</v>
      </c>
      <c r="H358" s="3">
        <f t="shared" si="13"/>
        <v>0.37000000000261934</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2019353.8800000001</v>
      </c>
      <c r="D368" s="2">
        <f>'PR-RAS'!E373</f>
        <v>8403053.6600000001</v>
      </c>
      <c r="E368" s="2">
        <v>0</v>
      </c>
      <c r="F368" s="2">
        <v>0</v>
      </c>
      <c r="G368" s="3">
        <f t="shared" si="12"/>
        <v>6908944.2604</v>
      </c>
      <c r="H368" s="3">
        <f t="shared" si="13"/>
        <v>0.45999999972991645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1608182.6400000001</v>
      </c>
      <c r="D369" s="2">
        <f>'PR-RAS'!E374</f>
        <v>7757604.3099999996</v>
      </c>
      <c r="E369" s="2">
        <v>0</v>
      </c>
      <c r="F369" s="2">
        <v>0</v>
      </c>
      <c r="G369" s="3">
        <f t="shared" si="12"/>
        <v>6301407.9836799987</v>
      </c>
      <c r="H369" s="3">
        <f t="shared" si="13"/>
        <v>0.66999999945983291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11918.77</v>
      </c>
      <c r="D371" s="2">
        <f>'PR-RAS'!E376</f>
        <v>3724280.78</v>
      </c>
      <c r="E371" s="2">
        <v>0</v>
      </c>
      <c r="F371" s="2">
        <v>0</v>
      </c>
      <c r="G371" s="3">
        <f t="shared" si="12"/>
        <v>2760377.7220999994</v>
      </c>
      <c r="H371" s="3">
        <f t="shared" si="13"/>
        <v>0.45000000020445441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1201928.28</v>
      </c>
      <c r="D372" s="2">
        <f>'PR-RAS'!E377</f>
        <v>2504669.91</v>
      </c>
      <c r="E372" s="2">
        <v>0</v>
      </c>
      <c r="F372" s="2">
        <v>0</v>
      </c>
      <c r="G372" s="3">
        <f t="shared" si="12"/>
        <v>2304380.4651000001</v>
      </c>
      <c r="H372" s="3">
        <f t="shared" si="13"/>
        <v>0.36999999987892807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394335.59</v>
      </c>
      <c r="D373" s="2">
        <f>'PR-RAS'!E378</f>
        <v>1528653.62</v>
      </c>
      <c r="E373" s="2">
        <v>0</v>
      </c>
      <c r="F373" s="2">
        <v>0</v>
      </c>
      <c r="G373" s="3">
        <f t="shared" si="12"/>
        <v>1284011.1327599999</v>
      </c>
      <c r="H373" s="3">
        <f t="shared" si="13"/>
        <v>0.78999999986262992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332157.67</v>
      </c>
      <c r="D374" s="2">
        <f>'PR-RAS'!E379</f>
        <v>626049.35</v>
      </c>
      <c r="E374" s="2">
        <v>0</v>
      </c>
      <c r="F374" s="2">
        <v>0</v>
      </c>
      <c r="G374" s="3">
        <f t="shared" si="12"/>
        <v>590927.62601000001</v>
      </c>
      <c r="H374" s="3">
        <f t="shared" si="13"/>
        <v>0.67999999999301508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114289.98</v>
      </c>
      <c r="D375" s="2">
        <f>'PR-RAS'!E380</f>
        <v>310964.12</v>
      </c>
      <c r="E375" s="2">
        <v>0</v>
      </c>
      <c r="F375" s="2">
        <v>0</v>
      </c>
      <c r="G375" s="3">
        <f t="shared" si="12"/>
        <v>275345.61427999998</v>
      </c>
      <c r="H375" s="3">
        <f t="shared" si="13"/>
        <v>0.13999999999941792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25428.5</v>
      </c>
      <c r="D377" s="2">
        <f>'PR-RAS'!E382</f>
        <v>0</v>
      </c>
      <c r="E377" s="2">
        <v>0</v>
      </c>
      <c r="F377" s="2">
        <v>0</v>
      </c>
      <c r="G377" s="3">
        <f t="shared" si="12"/>
        <v>9561.116</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9637.91</v>
      </c>
      <c r="D380" s="2">
        <f>'PR-RAS'!E385</f>
        <v>10803.23</v>
      </c>
      <c r="E380" s="2">
        <v>0</v>
      </c>
      <c r="F380" s="2">
        <v>0</v>
      </c>
      <c r="G380" s="3">
        <f t="shared" si="12"/>
        <v>11841.61623</v>
      </c>
      <c r="H380" s="3">
        <f t="shared" si="13"/>
        <v>0.31999999999970896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182801.28</v>
      </c>
      <c r="D381" s="2">
        <f>'PR-RAS'!E386</f>
        <v>304282</v>
      </c>
      <c r="E381" s="2">
        <v>0</v>
      </c>
      <c r="F381" s="2">
        <v>0</v>
      </c>
      <c r="G381" s="3">
        <f t="shared" si="12"/>
        <v>300718.8064</v>
      </c>
      <c r="H381" s="3">
        <f t="shared" si="13"/>
        <v>0.27999999999883585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64229.53</v>
      </c>
      <c r="D383" s="2">
        <f>'PR-RAS'!E388</f>
        <v>0</v>
      </c>
      <c r="E383" s="2">
        <v>0</v>
      </c>
      <c r="F383" s="2">
        <v>0</v>
      </c>
      <c r="G383" s="3">
        <f t="shared" si="12"/>
        <v>24535.68046</v>
      </c>
      <c r="H383" s="3">
        <f t="shared" si="13"/>
        <v>0.47000000000116415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64229.53</v>
      </c>
      <c r="D384" s="2">
        <f>'PR-RAS'!E389</f>
        <v>0</v>
      </c>
      <c r="E384" s="2">
        <v>0</v>
      </c>
      <c r="F384" s="2">
        <v>0</v>
      </c>
      <c r="G384" s="3">
        <f t="shared" si="12"/>
        <v>24599.90999</v>
      </c>
      <c r="H384" s="3">
        <f t="shared" si="13"/>
        <v>0.47000000000116415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14784.04</v>
      </c>
      <c r="D396" s="2">
        <f>'PR-RAS'!E401</f>
        <v>19400</v>
      </c>
      <c r="E396" s="2">
        <v>0</v>
      </c>
      <c r="F396" s="2">
        <v>0</v>
      </c>
      <c r="G396" s="3">
        <f t="shared" si="12"/>
        <v>21165.695800000001</v>
      </c>
      <c r="H396" s="3">
        <f t="shared" si="13"/>
        <v>4.0000000000873115E-2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14784.04</v>
      </c>
      <c r="D399" s="2">
        <f>'PR-RAS'!E404</f>
        <v>19400</v>
      </c>
      <c r="E399" s="2">
        <v>0</v>
      </c>
      <c r="F399" s="2">
        <v>0</v>
      </c>
      <c r="G399" s="3">
        <f t="shared" si="12"/>
        <v>21326.447920000002</v>
      </c>
      <c r="H399" s="3">
        <f t="shared" si="13"/>
        <v>4.0000000000873115E-2</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435898</v>
      </c>
      <c r="D407" s="2">
        <f>'PR-RAS'!E412</f>
        <v>320260.64</v>
      </c>
      <c r="E407" s="2">
        <v>0</v>
      </c>
      <c r="F407" s="2">
        <v>0</v>
      </c>
      <c r="G407" s="3">
        <f t="shared" si="12"/>
        <v>437026.22768000007</v>
      </c>
      <c r="H407" s="3">
        <f t="shared" si="13"/>
        <v>0.35999999998603016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406038</v>
      </c>
      <c r="D408" s="2">
        <f>'PR-RAS'!E413</f>
        <v>320260.64</v>
      </c>
      <c r="E408" s="2">
        <v>0</v>
      </c>
      <c r="F408" s="2">
        <v>0</v>
      </c>
      <c r="G408" s="3">
        <f t="shared" si="12"/>
        <v>425949.62695999997</v>
      </c>
      <c r="H408" s="3">
        <f t="shared" si="13"/>
        <v>0.35999999998603016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29860</v>
      </c>
      <c r="D411" s="2">
        <f>'PR-RAS'!E416</f>
        <v>0</v>
      </c>
      <c r="E411" s="2">
        <v>0</v>
      </c>
      <c r="F411" s="2">
        <v>0</v>
      </c>
      <c r="G411" s="3">
        <f t="shared" si="12"/>
        <v>12242.599999999999</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2392282.9400000004</v>
      </c>
      <c r="D413" s="2">
        <f>'PR-RAS'!E418</f>
        <v>8651631.5</v>
      </c>
      <c r="E413" s="2">
        <v>0</v>
      </c>
      <c r="F413" s="2">
        <v>0</v>
      </c>
      <c r="G413" s="3">
        <f t="shared" si="12"/>
        <v>8114564.9272800004</v>
      </c>
      <c r="H413" s="3">
        <f t="shared" si="13"/>
        <v>0.55999999959021807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664.2</v>
      </c>
      <c r="D416" s="2">
        <f>'PR-RAS'!E421</f>
        <v>113175.48</v>
      </c>
      <c r="E416" s="2">
        <v>0</v>
      </c>
      <c r="F416" s="2">
        <v>0</v>
      </c>
      <c r="G416" s="3">
        <f t="shared" si="12"/>
        <v>94211.291400000002</v>
      </c>
      <c r="H416" s="3">
        <f t="shared" si="13"/>
        <v>0.67999999999597094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10054046.730000002</v>
      </c>
      <c r="D417" s="2">
        <f>'PR-RAS'!E422</f>
        <v>13175520.379999997</v>
      </c>
      <c r="E417" s="2">
        <v>0</v>
      </c>
      <c r="F417" s="2">
        <v>0</v>
      </c>
      <c r="G417" s="3">
        <f t="shared" si="12"/>
        <v>15144516.395839997</v>
      </c>
      <c r="H417" s="3">
        <f t="shared" si="13"/>
        <v>0.64999999478459358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9952148.0899999999</v>
      </c>
      <c r="D418" s="2">
        <f>'PR-RAS'!E423</f>
        <v>17591832.66</v>
      </c>
      <c r="E418" s="2">
        <v>0</v>
      </c>
      <c r="F418" s="2">
        <v>0</v>
      </c>
      <c r="G418" s="3">
        <f t="shared" si="12"/>
        <v>18821634.191969998</v>
      </c>
      <c r="H418" s="3">
        <f t="shared" si="13"/>
        <v>0.42999999970197678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101898.64000000246</v>
      </c>
      <c r="D419" s="2">
        <f>'PR-RAS'!E424</f>
        <v>0</v>
      </c>
      <c r="E419" s="2">
        <v>0</v>
      </c>
      <c r="F419" s="2">
        <v>0</v>
      </c>
      <c r="G419" s="3">
        <f t="shared" si="12"/>
        <v>42593.631520001029</v>
      </c>
      <c r="H419" s="3">
        <f t="shared" si="13"/>
        <v>0.3599999975413084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4416312.2800000031</v>
      </c>
      <c r="E420" s="2">
        <v>0</v>
      </c>
      <c r="F420" s="2">
        <v>0</v>
      </c>
      <c r="G420" s="3">
        <f t="shared" si="12"/>
        <v>3700869.6906400025</v>
      </c>
      <c r="H420" s="3">
        <f t="shared" si="13"/>
        <v>0.28000000305473804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2117908.79</v>
      </c>
      <c r="D421" s="2">
        <f>'PR-RAS'!E426</f>
        <v>2061818.08</v>
      </c>
      <c r="E421" s="2">
        <v>0</v>
      </c>
      <c r="F421" s="2">
        <v>0</v>
      </c>
      <c r="G421" s="3">
        <f t="shared" si="12"/>
        <v>2621448.8790000002</v>
      </c>
      <c r="H421" s="3">
        <f t="shared" si="13"/>
        <v>0.2900000000372529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189178.23</v>
      </c>
      <c r="D423" s="2">
        <f>'PR-RAS'!E428</f>
        <v>780500.53</v>
      </c>
      <c r="E423" s="2">
        <v>0</v>
      </c>
      <c r="F423" s="2">
        <v>0</v>
      </c>
      <c r="G423" s="3">
        <f t="shared" si="12"/>
        <v>738575.66038000002</v>
      </c>
      <c r="H423" s="3">
        <f t="shared" si="13"/>
        <v>0.6999999999825377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2527326.86</v>
      </c>
      <c r="E424" s="2">
        <v>0</v>
      </c>
      <c r="F424" s="2">
        <v>0</v>
      </c>
      <c r="G424" s="3">
        <f t="shared" si="12"/>
        <v>2138118.5235599997</v>
      </c>
      <c r="H424" s="3">
        <f t="shared" si="13"/>
        <v>0.14000000013038516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2527326.86</v>
      </c>
      <c r="E485" s="2">
        <v>0</v>
      </c>
      <c r="F485" s="2">
        <v>0</v>
      </c>
      <c r="G485" s="3">
        <f t="shared" si="12"/>
        <v>2446452.4004799998</v>
      </c>
      <c r="H485" s="3">
        <f t="shared" si="13"/>
        <v>0.14000000013038516</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2527326.86</v>
      </c>
      <c r="E496" s="2">
        <v>0</v>
      </c>
      <c r="F496" s="2">
        <v>0</v>
      </c>
      <c r="G496" s="3">
        <f t="shared" si="12"/>
        <v>2502053.5913999998</v>
      </c>
      <c r="H496" s="3">
        <f t="shared" si="13"/>
        <v>0.14000000013038516</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2527326.86</v>
      </c>
      <c r="E497" s="2">
        <v>0</v>
      </c>
      <c r="F497" s="2">
        <v>0</v>
      </c>
      <c r="G497" s="3">
        <f t="shared" si="12"/>
        <v>2507108.2451199996</v>
      </c>
      <c r="H497" s="3">
        <f t="shared" si="13"/>
        <v>0.14000000013038516</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152012.1</v>
      </c>
      <c r="D529" s="2">
        <f>'PR-RAS'!E535</f>
        <v>139208.64000000001</v>
      </c>
      <c r="E529" s="2">
        <v>0</v>
      </c>
      <c r="F529" s="2">
        <v>0</v>
      </c>
      <c r="G529" s="3">
        <f t="shared" ref="G529:G836" si="14">(B529/1000)*(C529*1+D529*2)</f>
        <v>227266.71264000001</v>
      </c>
      <c r="H529" s="3">
        <f t="shared" ref="H529:H836" si="15">ABS(C529-ROUND(C529,0))+ABS(D529-ROUND(D529,0))</f>
        <v>0.45999999999185093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152012.1</v>
      </c>
      <c r="D591" s="2">
        <f>'PR-RAS'!E597</f>
        <v>139208.64000000001</v>
      </c>
      <c r="E591" s="2">
        <v>0</v>
      </c>
      <c r="F591" s="2">
        <v>0</v>
      </c>
      <c r="G591" s="3">
        <f t="shared" si="14"/>
        <v>253953.33419999998</v>
      </c>
      <c r="H591" s="3">
        <f t="shared" si="15"/>
        <v>0.45999999999185093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152012.1</v>
      </c>
      <c r="D603" s="2">
        <f>'PR-RAS'!E609</f>
        <v>139208.64000000001</v>
      </c>
      <c r="E603" s="2">
        <v>0</v>
      </c>
      <c r="F603" s="2">
        <v>0</v>
      </c>
      <c r="G603" s="3">
        <f t="shared" si="14"/>
        <v>259118.48676</v>
      </c>
      <c r="H603" s="3">
        <f t="shared" si="15"/>
        <v>0.45999999999185093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152012.1</v>
      </c>
      <c r="D604" s="2">
        <f>'PR-RAS'!E610</f>
        <v>139208.64000000001</v>
      </c>
      <c r="E604" s="2">
        <v>0</v>
      </c>
      <c r="F604" s="2">
        <v>0</v>
      </c>
      <c r="G604" s="3">
        <f t="shared" si="14"/>
        <v>259548.91613999999</v>
      </c>
      <c r="H604" s="3">
        <f t="shared" si="15"/>
        <v>0.45999999999185093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2388118.2199999997</v>
      </c>
      <c r="E633" s="2">
        <v>0</v>
      </c>
      <c r="F633" s="2">
        <v>0</v>
      </c>
      <c r="G633" s="3">
        <f t="shared" si="14"/>
        <v>3018581.4300799998</v>
      </c>
      <c r="H633" s="3">
        <f t="shared" si="15"/>
        <v>0.21999999973922968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152012.1</v>
      </c>
      <c r="D634" s="2">
        <f>'PR-RAS'!E640</f>
        <v>0</v>
      </c>
      <c r="E634" s="2">
        <v>0</v>
      </c>
      <c r="F634" s="2">
        <v>0</v>
      </c>
      <c r="G634" s="3">
        <f t="shared" si="14"/>
        <v>96223.659299999999</v>
      </c>
      <c r="H634" s="3">
        <f t="shared" si="15"/>
        <v>0.10000000000582077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10054046.730000002</v>
      </c>
      <c r="D637" s="2">
        <f>'PR-RAS'!E643</f>
        <v>15702847.239999996</v>
      </c>
      <c r="E637" s="2">
        <v>0</v>
      </c>
      <c r="F637" s="2">
        <v>0</v>
      </c>
      <c r="G637" s="3">
        <f t="shared" si="14"/>
        <v>26368395.409559995</v>
      </c>
      <c r="H637" s="3">
        <f t="shared" si="15"/>
        <v>0.50999999418854713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10104160.189999999</v>
      </c>
      <c r="D638" s="2">
        <f>'PR-RAS'!E644</f>
        <v>17731041.300000001</v>
      </c>
      <c r="E638" s="2">
        <v>0</v>
      </c>
      <c r="F638" s="2">
        <v>0</v>
      </c>
      <c r="G638" s="3">
        <f t="shared" si="14"/>
        <v>29025696.657230001</v>
      </c>
      <c r="H638" s="3">
        <f t="shared" si="15"/>
        <v>0.49000000022351742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50113.459999997169</v>
      </c>
      <c r="D640" s="2">
        <f>'PR-RAS'!E646</f>
        <v>2028194.0600000042</v>
      </c>
      <c r="E640" s="2">
        <v>0</v>
      </c>
      <c r="F640" s="2">
        <v>0</v>
      </c>
      <c r="G640" s="3">
        <f t="shared" si="14"/>
        <v>2624054.5096200039</v>
      </c>
      <c r="H640" s="3">
        <f t="shared" si="15"/>
        <v>0.52000000141561031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2117908.79</v>
      </c>
      <c r="D641" s="2">
        <f>'PR-RAS'!E647</f>
        <v>2061818.08</v>
      </c>
      <c r="E641" s="2">
        <v>0</v>
      </c>
      <c r="F641" s="2">
        <v>0</v>
      </c>
      <c r="G641" s="3">
        <f t="shared" si="14"/>
        <v>3994588.7680000002</v>
      </c>
      <c r="H641" s="3">
        <f t="shared" si="15"/>
        <v>0.2900000000372529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2067795.3300000029</v>
      </c>
      <c r="D643" s="2">
        <f>'PR-RAS'!E649</f>
        <v>33624.019999995828</v>
      </c>
      <c r="E643" s="2">
        <v>0</v>
      </c>
      <c r="F643" s="2">
        <v>0</v>
      </c>
      <c r="G643" s="3">
        <f t="shared" si="14"/>
        <v>1370697.8435399965</v>
      </c>
      <c r="H643" s="3">
        <f t="shared" si="15"/>
        <v>0.3499999986961484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2622179.79</v>
      </c>
      <c r="D646" s="2">
        <f>'PR-RAS'!E653</f>
        <v>3002472.28</v>
      </c>
      <c r="E646" s="2">
        <v>0</v>
      </c>
      <c r="F646" s="2">
        <v>0</v>
      </c>
      <c r="G646" s="3">
        <f t="shared" si="14"/>
        <v>5564495.2057499997</v>
      </c>
      <c r="H646" s="3">
        <f t="shared" si="15"/>
        <v>0.48999999975785613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10657738.99</v>
      </c>
      <c r="D647" s="2">
        <f>'PR-RAS'!E654</f>
        <v>16687951.779999999</v>
      </c>
      <c r="E647" s="2">
        <v>0</v>
      </c>
      <c r="F647" s="2">
        <v>0</v>
      </c>
      <c r="G647" s="3">
        <f t="shared" si="14"/>
        <v>28445733.087299999</v>
      </c>
      <c r="H647" s="3">
        <f t="shared" si="15"/>
        <v>0.23000000044703484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10277446.5</v>
      </c>
      <c r="D648" s="2">
        <f>'PR-RAS'!E655</f>
        <v>17998169.649999999</v>
      </c>
      <c r="E648" s="2">
        <v>0</v>
      </c>
      <c r="F648" s="2">
        <v>0</v>
      </c>
      <c r="G648" s="3">
        <f t="shared" si="14"/>
        <v>29939139.412599999</v>
      </c>
      <c r="H648" s="3">
        <f t="shared" si="15"/>
        <v>0.85000000149011612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3002472.2800000012</v>
      </c>
      <c r="D649" s="2">
        <f>'PR-RAS'!E656</f>
        <v>1692254.4100000001</v>
      </c>
      <c r="E649" s="2">
        <v>0</v>
      </c>
      <c r="F649" s="2">
        <v>0</v>
      </c>
      <c r="G649" s="3">
        <f t="shared" si="14"/>
        <v>4138763.7528000013</v>
      </c>
      <c r="H649" s="3">
        <f t="shared" si="15"/>
        <v>0.69000000134110451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28</v>
      </c>
      <c r="D650" s="2">
        <f>'PR-RAS'!E657</f>
        <v>30</v>
      </c>
      <c r="E650" s="2">
        <v>0</v>
      </c>
      <c r="F650" s="2">
        <v>0</v>
      </c>
      <c r="G650" s="3">
        <f t="shared" si="14"/>
        <v>57.112000000000002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19</v>
      </c>
      <c r="D652" s="2">
        <f>'PR-RAS'!E659</f>
        <v>23</v>
      </c>
      <c r="E652" s="2">
        <v>0</v>
      </c>
      <c r="F652" s="2">
        <v>0</v>
      </c>
      <c r="G652" s="3">
        <f t="shared" si="14"/>
        <v>42.315000000000005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330809.15999999997</v>
      </c>
      <c r="D654" s="2">
        <f>'PR-RAS'!E661</f>
        <v>368607.75</v>
      </c>
      <c r="E654" s="2">
        <v>0</v>
      </c>
      <c r="F654" s="2">
        <v>0</v>
      </c>
      <c r="G654" s="3">
        <f t="shared" si="14"/>
        <v>697420.10297999997</v>
      </c>
      <c r="H654" s="3">
        <f t="shared" si="15"/>
        <v>0.40999999997438863</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5871.1</v>
      </c>
      <c r="D655" s="2">
        <f>'PR-RAS'!E662</f>
        <v>6811.83</v>
      </c>
      <c r="E655" s="2">
        <v>0</v>
      </c>
      <c r="F655" s="2">
        <v>0</v>
      </c>
      <c r="G655" s="3">
        <f t="shared" si="14"/>
        <v>12749.573040000001</v>
      </c>
      <c r="H655" s="3">
        <f t="shared" si="15"/>
        <v>0.27000000000043656</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17242.68</v>
      </c>
      <c r="E656" s="2">
        <v>0</v>
      </c>
      <c r="F656" s="2">
        <v>0</v>
      </c>
      <c r="G656" s="3">
        <f t="shared" ref="G656:G657" si="16">(B656/1000)*(C656*1+D656*2)</f>
        <v>22587.910800000001</v>
      </c>
      <c r="H656" s="3">
        <f t="shared" ref="H656:H657" si="17">ABS(C656-ROUND(C656,0))+ABS(D656-ROUND(D656,0))</f>
        <v>0.31999999999970896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200676.55</v>
      </c>
      <c r="D657" s="2">
        <f>'PR-RAS'!E664</f>
        <v>47716.05</v>
      </c>
      <c r="E657" s="2">
        <v>0</v>
      </c>
      <c r="F657" s="2">
        <v>0</v>
      </c>
      <c r="G657" s="3">
        <f t="shared" si="16"/>
        <v>194247.27440000002</v>
      </c>
      <c r="H657" s="3">
        <f t="shared" si="17"/>
        <v>0.50000000001455192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218896.23</v>
      </c>
      <c r="D662" s="2">
        <f>'PR-RAS'!E669</f>
        <v>216808</v>
      </c>
      <c r="E662" s="2">
        <v>0</v>
      </c>
      <c r="F662" s="2">
        <v>0</v>
      </c>
      <c r="G662" s="3">
        <f t="shared" si="14"/>
        <v>431310.58403000003</v>
      </c>
      <c r="H662" s="3">
        <f t="shared" si="15"/>
        <v>0.23000000001047738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3000</v>
      </c>
      <c r="D663" s="2">
        <f>'PR-RAS'!E670</f>
        <v>0</v>
      </c>
      <c r="E663" s="2">
        <v>0</v>
      </c>
      <c r="F663" s="2">
        <v>0</v>
      </c>
      <c r="G663" s="3">
        <f t="shared" si="14"/>
        <v>1986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7573.64</v>
      </c>
      <c r="D665" s="2">
        <f>'PR-RAS'!E672</f>
        <v>8498.3799999999992</v>
      </c>
      <c r="E665" s="2">
        <v>0</v>
      </c>
      <c r="F665" s="2">
        <v>0</v>
      </c>
      <c r="G665" s="3">
        <f t="shared" si="14"/>
        <v>16314.7456</v>
      </c>
      <c r="H665" s="3">
        <f t="shared" si="15"/>
        <v>0.73999999999887223</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221587.6</v>
      </c>
      <c r="D666" s="2">
        <f>'PR-RAS'!E673</f>
        <v>609179.5</v>
      </c>
      <c r="E666" s="2">
        <v>0</v>
      </c>
      <c r="F666" s="2">
        <v>0</v>
      </c>
      <c r="G666" s="3">
        <f t="shared" si="14"/>
        <v>957564.48900000006</v>
      </c>
      <c r="H666" s="3">
        <f t="shared" si="15"/>
        <v>0.89999999999417923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14941.38</v>
      </c>
      <c r="D667" s="2">
        <f>'PR-RAS'!E674</f>
        <v>0</v>
      </c>
      <c r="E667" s="2">
        <v>0</v>
      </c>
      <c r="F667" s="2">
        <v>0</v>
      </c>
      <c r="G667" s="3">
        <f t="shared" si="14"/>
        <v>9950.9590800000005</v>
      </c>
      <c r="H667" s="3">
        <f t="shared" si="15"/>
        <v>0.37999999999919964</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41901.550000000003</v>
      </c>
      <c r="D669" s="2">
        <f>'PR-RAS'!E676</f>
        <v>23586.17</v>
      </c>
      <c r="E669" s="2">
        <v>0</v>
      </c>
      <c r="F669" s="2">
        <v>0</v>
      </c>
      <c r="G669" s="3">
        <f t="shared" si="14"/>
        <v>59501.358520000002</v>
      </c>
      <c r="H669" s="3">
        <f t="shared" si="15"/>
        <v>0.61999999999534339</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22432.42</v>
      </c>
      <c r="E671" s="2">
        <v>0</v>
      </c>
      <c r="F671" s="2">
        <v>0</v>
      </c>
      <c r="G671" s="3">
        <f t="shared" si="14"/>
        <v>30059.442800000001</v>
      </c>
      <c r="H671" s="3">
        <f t="shared" si="15"/>
        <v>0.41999999999825377</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237667</v>
      </c>
      <c r="D672" s="2">
        <f>'PR-RAS'!E679</f>
        <v>247979.48</v>
      </c>
      <c r="E672" s="2">
        <v>0</v>
      </c>
      <c r="F672" s="2">
        <v>0</v>
      </c>
      <c r="G672" s="3">
        <f t="shared" si="14"/>
        <v>492263.01916000003</v>
      </c>
      <c r="H672" s="3">
        <f t="shared" si="15"/>
        <v>0.48000000001047738</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143728.9</v>
      </c>
      <c r="D674" s="2">
        <f>'PR-RAS'!E681</f>
        <v>373099.66</v>
      </c>
      <c r="E674" s="2">
        <v>0</v>
      </c>
      <c r="F674" s="2">
        <v>0</v>
      </c>
      <c r="G674" s="3">
        <f t="shared" si="14"/>
        <v>598921.69206000003</v>
      </c>
      <c r="H674" s="3">
        <f t="shared" si="15"/>
        <v>0.44000000003143214</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21109.87</v>
      </c>
      <c r="D695" s="2">
        <f>'PR-RAS'!E702</f>
        <v>66857.69</v>
      </c>
      <c r="E695" s="2">
        <v>0</v>
      </c>
      <c r="F695" s="2">
        <v>0</v>
      </c>
      <c r="G695" s="3">
        <f t="shared" si="14"/>
        <v>107448.72349999999</v>
      </c>
      <c r="H695" s="3">
        <f t="shared" si="15"/>
        <v>0.43999999999869033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3744.75</v>
      </c>
      <c r="E697" s="2">
        <v>0</v>
      </c>
      <c r="F697" s="2">
        <v>0</v>
      </c>
      <c r="G697" s="3">
        <f t="shared" si="14"/>
        <v>5212.692</v>
      </c>
      <c r="H697" s="3">
        <f t="shared" si="15"/>
        <v>0.25</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1772092.57</v>
      </c>
      <c r="E699" s="2">
        <v>0</v>
      </c>
      <c r="F699" s="2">
        <v>0</v>
      </c>
      <c r="G699" s="3">
        <f t="shared" si="14"/>
        <v>2473841.2277199998</v>
      </c>
      <c r="H699" s="3">
        <f t="shared" si="15"/>
        <v>0.42999999993480742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21592.77</v>
      </c>
      <c r="D705" s="2">
        <f>'PR-RAS'!E712</f>
        <v>20221.89</v>
      </c>
      <c r="E705" s="2">
        <v>0</v>
      </c>
      <c r="F705" s="2">
        <v>0</v>
      </c>
      <c r="G705" s="3">
        <f t="shared" si="20"/>
        <v>43673.731200000002</v>
      </c>
      <c r="H705" s="3">
        <f t="shared" si="21"/>
        <v>0.34000000000014552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4609.95</v>
      </c>
      <c r="D715" s="2">
        <f>'PR-RAS'!E722</f>
        <v>4916.24</v>
      </c>
      <c r="E715" s="2">
        <v>0</v>
      </c>
      <c r="F715" s="2">
        <v>0</v>
      </c>
      <c r="G715" s="3">
        <f t="shared" ref="G715:G716" si="22">(B715/1000)*(C715*1+D715*2)</f>
        <v>10311.89502</v>
      </c>
      <c r="H715" s="3">
        <f t="shared" ref="H715:H716" si="23">ABS(C715-ROUND(C715,0))+ABS(D715-ROUND(D715,0))</f>
        <v>0.28999999999996362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1292.8</v>
      </c>
      <c r="E719" s="2">
        <v>0</v>
      </c>
      <c r="F719" s="2">
        <v>0</v>
      </c>
      <c r="G719" s="3">
        <f t="shared" si="14"/>
        <v>1856.4607999999998</v>
      </c>
      <c r="H719" s="3">
        <f t="shared" si="15"/>
        <v>0.20000000000004547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16824.25</v>
      </c>
      <c r="D727" s="2">
        <f>'PR-RAS'!E734</f>
        <v>12805.27</v>
      </c>
      <c r="E727" s="2">
        <v>0</v>
      </c>
      <c r="F727" s="2">
        <v>0</v>
      </c>
      <c r="G727" s="3">
        <f t="shared" si="14"/>
        <v>30807.65754</v>
      </c>
      <c r="H727" s="3">
        <f t="shared" si="15"/>
        <v>0.52000000000043656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250</v>
      </c>
      <c r="D729" s="2">
        <f>'PR-RAS'!E736</f>
        <v>110</v>
      </c>
      <c r="E729" s="2">
        <v>0</v>
      </c>
      <c r="F729" s="2">
        <v>0</v>
      </c>
      <c r="G729" s="3">
        <f t="shared" si="14"/>
        <v>342.15999999999997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1655.9</v>
      </c>
      <c r="D730" s="2">
        <f>'PR-RAS'!E737</f>
        <v>591.39</v>
      </c>
      <c r="E730" s="2">
        <v>0</v>
      </c>
      <c r="F730" s="2">
        <v>0</v>
      </c>
      <c r="G730" s="3">
        <f t="shared" si="14"/>
        <v>2069.3977199999999</v>
      </c>
      <c r="H730" s="3">
        <f t="shared" si="15"/>
        <v>0.48999999999989541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2118.9499999999998</v>
      </c>
      <c r="D731" s="2">
        <f>'PR-RAS'!E738</f>
        <v>523.62</v>
      </c>
      <c r="E731" s="2">
        <v>0</v>
      </c>
      <c r="F731" s="2">
        <v>0</v>
      </c>
      <c r="G731" s="3">
        <f t="shared" si="14"/>
        <v>2311.3186999999998</v>
      </c>
      <c r="H731" s="3">
        <f t="shared" si="15"/>
        <v>0.43000000000017735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35306.6</v>
      </c>
      <c r="D734" s="2">
        <f>'PR-RAS'!E741</f>
        <v>32965.9</v>
      </c>
      <c r="E734" s="2">
        <v>0</v>
      </c>
      <c r="F734" s="2">
        <v>0</v>
      </c>
      <c r="G734" s="3">
        <f t="shared" si="14"/>
        <v>74207.747199999998</v>
      </c>
      <c r="H734" s="3">
        <f t="shared" si="15"/>
        <v>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964.32</v>
      </c>
      <c r="D735" s="2">
        <f>'PR-RAS'!E742</f>
        <v>998.76</v>
      </c>
      <c r="E735" s="2">
        <v>0</v>
      </c>
      <c r="F735" s="2">
        <v>0</v>
      </c>
      <c r="G735" s="3">
        <f t="shared" si="14"/>
        <v>2173.9905600000002</v>
      </c>
      <c r="H735" s="3">
        <f t="shared" si="15"/>
        <v>0.56000000000005912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2156</v>
      </c>
      <c r="D737" s="2">
        <f>'PR-RAS'!E744</f>
        <v>2328</v>
      </c>
      <c r="E737" s="2">
        <v>0</v>
      </c>
      <c r="F737" s="2">
        <v>0</v>
      </c>
      <c r="G737" s="3">
        <f t="shared" si="28"/>
        <v>5013.6319999999996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10610.01</v>
      </c>
      <c r="D753" s="2">
        <f>'PR-RAS'!E760</f>
        <v>13912.12</v>
      </c>
      <c r="E753" s="2">
        <v>0</v>
      </c>
      <c r="F753" s="2">
        <v>0</v>
      </c>
      <c r="G753" s="3">
        <f t="shared" si="14"/>
        <v>28902.556</v>
      </c>
      <c r="H753" s="3">
        <f t="shared" si="15"/>
        <v>0.13000000000101863</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272.11</v>
      </c>
      <c r="D771" s="2">
        <f>'PR-RAS'!E778</f>
        <v>195.42</v>
      </c>
      <c r="E771" s="2">
        <v>0</v>
      </c>
      <c r="F771" s="2">
        <v>0</v>
      </c>
      <c r="G771" s="3">
        <f t="shared" si="14"/>
        <v>510.47150000000005</v>
      </c>
      <c r="H771" s="3">
        <f t="shared" si="15"/>
        <v>0.53000000000000114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1358.33</v>
      </c>
      <c r="D772" s="2">
        <f>'PR-RAS'!E779</f>
        <v>2329.54</v>
      </c>
      <c r="E772" s="2">
        <v>0</v>
      </c>
      <c r="F772" s="2">
        <v>0</v>
      </c>
      <c r="G772" s="3">
        <f t="shared" si="14"/>
        <v>4639.4231099999997</v>
      </c>
      <c r="H772" s="3">
        <f t="shared" si="15"/>
        <v>0.78999999999996362</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1035.43</v>
      </c>
      <c r="D773" s="2">
        <f>'PR-RAS'!E780</f>
        <v>1520.64</v>
      </c>
      <c r="E773" s="2">
        <v>0</v>
      </c>
      <c r="F773" s="2">
        <v>0</v>
      </c>
      <c r="G773" s="3">
        <f t="shared" si="14"/>
        <v>3147.22012</v>
      </c>
      <c r="H773" s="3">
        <f t="shared" si="15"/>
        <v>0.78999999999996362</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51770</v>
      </c>
      <c r="D839" s="2">
        <f>'PR-RAS'!E846</f>
        <v>62220</v>
      </c>
      <c r="E839" s="2">
        <v>0</v>
      </c>
      <c r="F839" s="2">
        <v>0</v>
      </c>
      <c r="G839" s="3">
        <f t="shared" si="34"/>
        <v>147663.97999999998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187169.48</v>
      </c>
      <c r="D843" s="2">
        <f>'PR-RAS'!E850</f>
        <v>349743.3</v>
      </c>
      <c r="E843" s="2">
        <v>0</v>
      </c>
      <c r="F843" s="2">
        <v>0</v>
      </c>
      <c r="G843" s="3">
        <f t="shared" si="34"/>
        <v>746564.41935999994</v>
      </c>
      <c r="H843" s="3">
        <f t="shared" si="35"/>
        <v>0.77999999999883585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22532.01</v>
      </c>
      <c r="D844" s="2">
        <f>'PR-RAS'!E851</f>
        <v>21205.34</v>
      </c>
      <c r="E844" s="2">
        <v>0</v>
      </c>
      <c r="F844" s="2">
        <v>0</v>
      </c>
      <c r="G844" s="3">
        <f t="shared" si="34"/>
        <v>54746.687669999999</v>
      </c>
      <c r="H844" s="3">
        <f t="shared" si="35"/>
        <v>0.34999999999854481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409712.34</v>
      </c>
      <c r="D848" s="2">
        <f>'PR-RAS'!E855</f>
        <v>500795.7</v>
      </c>
      <c r="E848" s="2">
        <v>0</v>
      </c>
      <c r="F848" s="2">
        <v>0</v>
      </c>
      <c r="G848" s="3">
        <f t="shared" si="34"/>
        <v>1195374.2677799999</v>
      </c>
      <c r="H848" s="3">
        <f t="shared" si="35"/>
        <v>0.64000000001396984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482099.13</v>
      </c>
      <c r="D850" s="2">
        <f>'PR-RAS'!E857</f>
        <v>343071.52</v>
      </c>
      <c r="E850" s="2">
        <v>0</v>
      </c>
      <c r="F850" s="2">
        <v>0</v>
      </c>
      <c r="G850" s="3">
        <f t="shared" si="34"/>
        <v>991837.60232999991</v>
      </c>
      <c r="H850" s="3">
        <f t="shared" si="35"/>
        <v>0.60999999998603016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2527326.86</v>
      </c>
      <c r="E906" s="2">
        <v>0</v>
      </c>
      <c r="F906" s="2">
        <v>0</v>
      </c>
      <c r="G906" s="3">
        <f t="shared" si="34"/>
        <v>4574461.6166000003</v>
      </c>
      <c r="H906" s="3">
        <f t="shared" si="35"/>
        <v>0.14000000013038516</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152012.1</v>
      </c>
      <c r="D974" s="2">
        <f>'PR-RAS'!E981</f>
        <v>139208.64000000001</v>
      </c>
      <c r="E974" s="2">
        <v>0</v>
      </c>
      <c r="F974" s="2">
        <v>0</v>
      </c>
      <c r="G974" s="3">
        <f t="shared" si="34"/>
        <v>418807.78674000001</v>
      </c>
      <c r="H974" s="3">
        <f t="shared" si="35"/>
        <v>0.45999999999185093</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38037202.200000003</v>
      </c>
      <c r="D1011" s="7">
        <f>BILANCA!E6</f>
        <v>44280258.120000005</v>
      </c>
      <c r="E1011" s="7">
        <v>0</v>
      </c>
      <c r="F1011" s="7">
        <v>0</v>
      </c>
      <c r="G1011" s="8">
        <f t="shared" ref="G1011:G1306" si="38">B1011/1000*C1011+B1011/500*D1011</f>
        <v>126597.71844000003</v>
      </c>
      <c r="H1011" s="8">
        <f t="shared" si="35"/>
        <v>0.32000000774860382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33734623.790000007</v>
      </c>
      <c r="D1012" s="2">
        <f>BILANCA!E7</f>
        <v>40705366.810000002</v>
      </c>
      <c r="E1012" s="2">
        <v>0</v>
      </c>
      <c r="F1012" s="2">
        <v>0</v>
      </c>
      <c r="G1012" s="3">
        <f t="shared" si="38"/>
        <v>230290.71482000005</v>
      </c>
      <c r="H1012" s="3">
        <f t="shared" si="35"/>
        <v>0.39999999105930328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1592958.5</v>
      </c>
      <c r="D1013" s="2">
        <f>BILANCA!E8</f>
        <v>1691590.76</v>
      </c>
      <c r="E1013" s="2">
        <v>0</v>
      </c>
      <c r="F1013" s="2">
        <v>0</v>
      </c>
      <c r="G1013" s="3">
        <f t="shared" si="38"/>
        <v>14928.42006</v>
      </c>
      <c r="H1013" s="3">
        <f t="shared" si="35"/>
        <v>0.73999999999068677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1592958.5</v>
      </c>
      <c r="D1014" s="2">
        <f>BILANCA!E9</f>
        <v>1691590.76</v>
      </c>
      <c r="E1014" s="2">
        <v>0</v>
      </c>
      <c r="F1014" s="2">
        <v>0</v>
      </c>
      <c r="G1014" s="3">
        <f t="shared" si="38"/>
        <v>19904.560079999999</v>
      </c>
      <c r="H1014" s="3">
        <f t="shared" si="35"/>
        <v>0.73999999999068677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28999993.590000004</v>
      </c>
      <c r="D1017" s="2">
        <f>BILANCA!E12</f>
        <v>30933591.899999999</v>
      </c>
      <c r="E1017" s="2">
        <v>0</v>
      </c>
      <c r="F1017" s="2">
        <v>0</v>
      </c>
      <c r="G1017" s="3">
        <f t="shared" si="38"/>
        <v>636070.24173000001</v>
      </c>
      <c r="H1017" s="3">
        <f t="shared" si="35"/>
        <v>0.50999999791383743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28588992.960000005</v>
      </c>
      <c r="D1018" s="2">
        <f>BILANCA!E13</f>
        <v>30397719.079999998</v>
      </c>
      <c r="E1018" s="2">
        <v>0</v>
      </c>
      <c r="F1018" s="2">
        <v>0</v>
      </c>
      <c r="G1018" s="3">
        <f t="shared" si="38"/>
        <v>715075.44896000007</v>
      </c>
      <c r="H1018" s="3">
        <f t="shared" si="35"/>
        <v>0.11999999359250069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221489.99</v>
      </c>
      <c r="D1019" s="2">
        <f>BILANCA!E14</f>
        <v>221489.99</v>
      </c>
      <c r="E1019" s="2">
        <v>0</v>
      </c>
      <c r="F1019" s="2">
        <v>0</v>
      </c>
      <c r="G1019" s="3">
        <f t="shared" si="38"/>
        <v>5980.2297299999991</v>
      </c>
      <c r="H1019" s="3">
        <f t="shared" si="35"/>
        <v>2.0000000018626451E-2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6699863.29</v>
      </c>
      <c r="D1020" s="2">
        <f>BILANCA!E15</f>
        <v>7333499.1600000001</v>
      </c>
      <c r="E1020" s="2">
        <v>0</v>
      </c>
      <c r="F1020" s="2">
        <v>0</v>
      </c>
      <c r="G1020" s="3">
        <f t="shared" si="38"/>
        <v>213668.61610000001</v>
      </c>
      <c r="H1020" s="3">
        <f t="shared" si="35"/>
        <v>0.45000000018626451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33771884.030000001</v>
      </c>
      <c r="D1021" s="2">
        <f>BILANCA!E16</f>
        <v>36390240.399999999</v>
      </c>
      <c r="E1021" s="2">
        <v>0</v>
      </c>
      <c r="F1021" s="2">
        <v>0</v>
      </c>
      <c r="G1021" s="3">
        <f t="shared" si="38"/>
        <v>1172076.0131299999</v>
      </c>
      <c r="H1021" s="3">
        <f t="shared" si="35"/>
        <v>0.42999999970197678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2142100.35</v>
      </c>
      <c r="D1022" s="2">
        <f>BILANCA!E17</f>
        <v>2224895.6</v>
      </c>
      <c r="E1022" s="2">
        <v>0</v>
      </c>
      <c r="F1022" s="2">
        <v>0</v>
      </c>
      <c r="G1022" s="3">
        <f t="shared" si="38"/>
        <v>79102.698600000003</v>
      </c>
      <c r="H1022" s="3">
        <f t="shared" si="35"/>
        <v>0.75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14246344.699999999</v>
      </c>
      <c r="D1023" s="2">
        <f>BILANCA!E18</f>
        <v>15772406.07</v>
      </c>
      <c r="E1023" s="2">
        <v>0</v>
      </c>
      <c r="F1023" s="2">
        <v>0</v>
      </c>
      <c r="G1023" s="3">
        <f t="shared" si="38"/>
        <v>595285.03891999996</v>
      </c>
      <c r="H1023" s="3">
        <f t="shared" si="35"/>
        <v>0.37000000104308128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328264.44999999995</v>
      </c>
      <c r="D1024" s="2">
        <f>BILANCA!E19</f>
        <v>483291.24999999988</v>
      </c>
      <c r="E1024" s="2">
        <v>0</v>
      </c>
      <c r="F1024" s="2">
        <v>0</v>
      </c>
      <c r="G1024" s="3">
        <f t="shared" si="38"/>
        <v>18127.857299999996</v>
      </c>
      <c r="H1024" s="3">
        <f t="shared" si="35"/>
        <v>0.69999999983701855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141481.59</v>
      </c>
      <c r="D1025" s="2">
        <f>BILANCA!E20</f>
        <v>150715.04999999999</v>
      </c>
      <c r="E1025" s="2">
        <v>0</v>
      </c>
      <c r="F1025" s="2">
        <v>0</v>
      </c>
      <c r="G1025" s="3">
        <f t="shared" si="38"/>
        <v>6643.6753499999995</v>
      </c>
      <c r="H1025" s="3">
        <f t="shared" si="35"/>
        <v>0.45999999999185093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20728.57</v>
      </c>
      <c r="D1026" s="2">
        <f>BILANCA!E21</f>
        <v>20728.57</v>
      </c>
      <c r="E1026" s="2">
        <v>0</v>
      </c>
      <c r="F1026" s="2">
        <v>0</v>
      </c>
      <c r="G1026" s="3">
        <f t="shared" si="38"/>
        <v>994.97136</v>
      </c>
      <c r="H1026" s="3">
        <f t="shared" si="35"/>
        <v>0.86000000000058208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53915</v>
      </c>
      <c r="D1027" s="2">
        <f>BILANCA!E22</f>
        <v>53915</v>
      </c>
      <c r="E1027" s="2">
        <v>0</v>
      </c>
      <c r="F1027" s="2">
        <v>0</v>
      </c>
      <c r="G1027" s="3">
        <f t="shared" si="38"/>
        <v>2749.665</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348.13</v>
      </c>
      <c r="D1029" s="2">
        <f>BILANCA!E24</f>
        <v>348.13</v>
      </c>
      <c r="E1029" s="2">
        <v>0</v>
      </c>
      <c r="F1029" s="2">
        <v>0</v>
      </c>
      <c r="G1029" s="3">
        <f t="shared" si="38"/>
        <v>19.843409999999999</v>
      </c>
      <c r="H1029" s="3">
        <f t="shared" si="35"/>
        <v>0.25999999999999091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9637.91</v>
      </c>
      <c r="D1030" s="2">
        <f>BILANCA!E25</f>
        <v>20441.14</v>
      </c>
      <c r="E1030" s="2">
        <v>0</v>
      </c>
      <c r="F1030" s="2">
        <v>0</v>
      </c>
      <c r="G1030" s="3">
        <f t="shared" si="38"/>
        <v>1010.4037999999999</v>
      </c>
      <c r="H1030" s="3">
        <f t="shared" si="35"/>
        <v>0.22999999999956344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963189.06</v>
      </c>
      <c r="D1031" s="2">
        <f>BILANCA!E26</f>
        <v>1237061.43</v>
      </c>
      <c r="E1031" s="2">
        <v>0</v>
      </c>
      <c r="F1031" s="2">
        <v>0</v>
      </c>
      <c r="G1031" s="3">
        <f t="shared" si="38"/>
        <v>72183.550320000009</v>
      </c>
      <c r="H1031" s="3">
        <f t="shared" si="35"/>
        <v>0.48999999999068677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861035.81</v>
      </c>
      <c r="D1033" s="2">
        <f>BILANCA!E28</f>
        <v>999918.07</v>
      </c>
      <c r="E1033" s="2">
        <v>0</v>
      </c>
      <c r="F1033" s="2">
        <v>0</v>
      </c>
      <c r="G1033" s="3">
        <f t="shared" si="38"/>
        <v>65800.05485</v>
      </c>
      <c r="H1033" s="3">
        <f t="shared" si="35"/>
        <v>0.2599999998928979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33874.660000000003</v>
      </c>
      <c r="D1034" s="2">
        <f>BILANCA!E29</f>
        <v>24844.230000000003</v>
      </c>
      <c r="E1034" s="2">
        <v>0</v>
      </c>
      <c r="F1034" s="2">
        <v>0</v>
      </c>
      <c r="G1034" s="3">
        <f t="shared" si="38"/>
        <v>2005.5148800000004</v>
      </c>
      <c r="H1034" s="3">
        <f t="shared" si="35"/>
        <v>0.56999999999970896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81871.83</v>
      </c>
      <c r="D1035" s="2">
        <f>BILANCA!E30</f>
        <v>81871.83</v>
      </c>
      <c r="E1035" s="2">
        <v>0</v>
      </c>
      <c r="F1035" s="2">
        <v>0</v>
      </c>
      <c r="G1035" s="3">
        <f t="shared" si="38"/>
        <v>6140.3872500000007</v>
      </c>
      <c r="H1035" s="3">
        <f t="shared" si="35"/>
        <v>0.33999999999650754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47997.17</v>
      </c>
      <c r="D1039" s="2">
        <f>BILANCA!E34</f>
        <v>57027.6</v>
      </c>
      <c r="E1039" s="2">
        <v>0</v>
      </c>
      <c r="F1039" s="2">
        <v>0</v>
      </c>
      <c r="G1039" s="3">
        <f t="shared" si="38"/>
        <v>4699.5187299999998</v>
      </c>
      <c r="H1039" s="3">
        <f t="shared" si="35"/>
        <v>0.56999999999970896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48861.520000000019</v>
      </c>
      <c r="D1050" s="2">
        <f>BILANCA!E45</f>
        <v>27737.340000000084</v>
      </c>
      <c r="E1050" s="2">
        <v>0</v>
      </c>
      <c r="F1050" s="2">
        <v>0</v>
      </c>
      <c r="G1050" s="3">
        <f t="shared" si="38"/>
        <v>4173.4480000000076</v>
      </c>
      <c r="H1050" s="3">
        <f t="shared" si="35"/>
        <v>0.82000000006519258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66470.39</v>
      </c>
      <c r="D1052" s="2">
        <f>BILANCA!E47</f>
        <v>66470.39</v>
      </c>
      <c r="E1052" s="2">
        <v>0</v>
      </c>
      <c r="F1052" s="2">
        <v>0</v>
      </c>
      <c r="G1052" s="3">
        <f t="shared" si="38"/>
        <v>8375.2691400000003</v>
      </c>
      <c r="H1052" s="3">
        <f t="shared" si="35"/>
        <v>0.77999999999883585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8261.99</v>
      </c>
      <c r="D1053" s="2">
        <f>BILANCA!E48</f>
        <v>8261.99</v>
      </c>
      <c r="E1053" s="2">
        <v>0</v>
      </c>
      <c r="F1053" s="2">
        <v>0</v>
      </c>
      <c r="G1053" s="3">
        <f t="shared" si="38"/>
        <v>1065.7967099999998</v>
      </c>
      <c r="H1053" s="3">
        <f t="shared" si="35"/>
        <v>2.0000000000436557E-2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1028333.36</v>
      </c>
      <c r="D1054" s="2">
        <f>BILANCA!E49</f>
        <v>1028333.36</v>
      </c>
      <c r="E1054" s="2">
        <v>0</v>
      </c>
      <c r="F1054" s="2">
        <v>0</v>
      </c>
      <c r="G1054" s="3">
        <f t="shared" si="38"/>
        <v>135740.00351999997</v>
      </c>
      <c r="H1054" s="3">
        <f t="shared" si="35"/>
        <v>0.71999999997206032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1054204.22</v>
      </c>
      <c r="D1055" s="2">
        <f>BILANCA!E50</f>
        <v>1075328.3999999999</v>
      </c>
      <c r="E1055" s="2">
        <v>0</v>
      </c>
      <c r="F1055" s="2">
        <v>0</v>
      </c>
      <c r="G1055" s="3">
        <f t="shared" si="38"/>
        <v>144218.74589999998</v>
      </c>
      <c r="H1055" s="3">
        <f t="shared" si="35"/>
        <v>0.61999999987892807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4645.46</v>
      </c>
      <c r="D1056" s="2">
        <f>BILANCA!E51</f>
        <v>4645.46</v>
      </c>
      <c r="E1056" s="2">
        <v>0</v>
      </c>
      <c r="F1056" s="2">
        <v>0</v>
      </c>
      <c r="G1056" s="3">
        <f t="shared" si="38"/>
        <v>641.07348000000002</v>
      </c>
      <c r="H1056" s="3">
        <f t="shared" si="35"/>
        <v>0.92000000000007276</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38913.94</v>
      </c>
      <c r="D1059" s="2">
        <f>BILANCA!E54</f>
        <v>39515.46</v>
      </c>
      <c r="E1059" s="2">
        <v>0</v>
      </c>
      <c r="F1059" s="2">
        <v>0</v>
      </c>
      <c r="G1059" s="3">
        <f t="shared" si="38"/>
        <v>5779.2981400000008</v>
      </c>
      <c r="H1059" s="3">
        <f t="shared" si="35"/>
        <v>0.51999999999679858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38913.94</v>
      </c>
      <c r="D1060" s="2">
        <f>BILANCA!E55</f>
        <v>39515.46</v>
      </c>
      <c r="E1060" s="2">
        <v>0</v>
      </c>
      <c r="F1060" s="2">
        <v>0</v>
      </c>
      <c r="G1060" s="3">
        <f t="shared" si="38"/>
        <v>5897.2430000000004</v>
      </c>
      <c r="H1060" s="3">
        <f t="shared" si="35"/>
        <v>0.51999999999679858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3137026.24</v>
      </c>
      <c r="D1061" s="2">
        <f>BILANCA!E56</f>
        <v>8075538.6900000004</v>
      </c>
      <c r="E1061" s="2">
        <v>0</v>
      </c>
      <c r="F1061" s="2">
        <v>0</v>
      </c>
      <c r="G1061" s="3">
        <f t="shared" si="38"/>
        <v>983693.28462000005</v>
      </c>
      <c r="H1061" s="3">
        <f t="shared" si="35"/>
        <v>0.54999999981373549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3032996.49</v>
      </c>
      <c r="D1062" s="2">
        <f>BILANCA!E57</f>
        <v>7761748.9400000004</v>
      </c>
      <c r="E1062" s="2">
        <v>0</v>
      </c>
      <c r="F1062" s="2">
        <v>0</v>
      </c>
      <c r="G1062" s="3">
        <f t="shared" si="38"/>
        <v>964937.70724000002</v>
      </c>
      <c r="H1062" s="3">
        <f t="shared" si="35"/>
        <v>0.54999999981373549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104029.75</v>
      </c>
      <c r="D1067" s="2">
        <f>BILANCA!E62</f>
        <v>313789.75</v>
      </c>
      <c r="E1067" s="2">
        <v>0</v>
      </c>
      <c r="F1067" s="2">
        <v>0</v>
      </c>
      <c r="G1067" s="3">
        <f t="shared" si="38"/>
        <v>41701.727250000004</v>
      </c>
      <c r="H1067" s="3">
        <f t="shared" si="35"/>
        <v>0.5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4302578.41</v>
      </c>
      <c r="D1074" s="2">
        <f>BILANCA!E69</f>
        <v>3574891.31</v>
      </c>
      <c r="E1074" s="2">
        <v>0</v>
      </c>
      <c r="F1074" s="2">
        <v>0</v>
      </c>
      <c r="G1074" s="3">
        <f t="shared" si="38"/>
        <v>732951.10592</v>
      </c>
      <c r="H1074" s="3">
        <f t="shared" si="35"/>
        <v>0.72000000020489097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3002472.28</v>
      </c>
      <c r="D1075" s="2">
        <f>BILANCA!E70</f>
        <v>1692254.41</v>
      </c>
      <c r="E1075" s="2">
        <v>0</v>
      </c>
      <c r="F1075" s="2">
        <v>0</v>
      </c>
      <c r="G1075" s="3">
        <f t="shared" si="38"/>
        <v>415153.77149999997</v>
      </c>
      <c r="H1075" s="3">
        <f t="shared" si="35"/>
        <v>0.68999999971129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3002312.28</v>
      </c>
      <c r="D1076" s="2">
        <f>BILANCA!E71</f>
        <v>1691894.41</v>
      </c>
      <c r="E1076" s="2">
        <v>0</v>
      </c>
      <c r="F1076" s="2">
        <v>0</v>
      </c>
      <c r="G1076" s="3">
        <f t="shared" si="38"/>
        <v>421482.67259999999</v>
      </c>
      <c r="H1076" s="3">
        <f t="shared" si="35"/>
        <v>0.68999999971129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3002312.28</v>
      </c>
      <c r="D1078" s="2">
        <f>BILANCA!E73</f>
        <v>1691894.41</v>
      </c>
      <c r="E1078" s="2">
        <v>0</v>
      </c>
      <c r="F1078" s="2">
        <v>0</v>
      </c>
      <c r="G1078" s="3">
        <f t="shared" si="38"/>
        <v>434254.87479999999</v>
      </c>
      <c r="H1078" s="3">
        <f t="shared" si="35"/>
        <v>0.68999999971129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160</v>
      </c>
      <c r="D1085" s="2">
        <f>BILANCA!E80</f>
        <v>360</v>
      </c>
      <c r="E1085" s="2">
        <v>0</v>
      </c>
      <c r="F1085" s="2">
        <v>0</v>
      </c>
      <c r="G1085" s="3">
        <f t="shared" si="38"/>
        <v>66</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29515.72</v>
      </c>
      <c r="D1087" s="2">
        <f>BILANCA!E82</f>
        <v>20716.05</v>
      </c>
      <c r="E1087" s="2">
        <v>0</v>
      </c>
      <c r="F1087" s="2">
        <v>0</v>
      </c>
      <c r="G1087" s="3">
        <f t="shared" si="38"/>
        <v>5462.9821400000001</v>
      </c>
      <c r="H1087" s="3">
        <f t="shared" si="35"/>
        <v>0.32999999999810825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29515.72</v>
      </c>
      <c r="D1092" s="2">
        <f>BILANCA!E87</f>
        <v>20716.05</v>
      </c>
      <c r="E1092" s="2">
        <v>0</v>
      </c>
      <c r="F1092" s="2">
        <v>0</v>
      </c>
      <c r="G1092" s="3">
        <f t="shared" si="38"/>
        <v>5817.7212400000008</v>
      </c>
      <c r="H1092" s="3">
        <f t="shared" si="35"/>
        <v>0.32999999999810825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64547.23</v>
      </c>
      <c r="D1094" s="2">
        <f>BILANCA!E89</f>
        <v>64547.23</v>
      </c>
      <c r="E1094" s="2">
        <v>0</v>
      </c>
      <c r="F1094" s="2">
        <v>0</v>
      </c>
      <c r="G1094" s="3">
        <f t="shared" si="38"/>
        <v>16265.901960000003</v>
      </c>
      <c r="H1094" s="3">
        <f t="shared" si="35"/>
        <v>0.46000000000640284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64547.23</v>
      </c>
      <c r="D1106" s="2">
        <f>BILANCA!E101</f>
        <v>64547.23</v>
      </c>
      <c r="E1106" s="2">
        <v>0</v>
      </c>
      <c r="F1106" s="2">
        <v>0</v>
      </c>
      <c r="G1106" s="3">
        <f t="shared" si="38"/>
        <v>18589.60224</v>
      </c>
      <c r="H1106" s="3">
        <f t="shared" si="41"/>
        <v>0.46000000000640284</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64547.23</v>
      </c>
      <c r="D1123" s="2">
        <f>BILANCA!E118</f>
        <v>64547.23</v>
      </c>
      <c r="E1123" s="2">
        <v>0</v>
      </c>
      <c r="F1123" s="2">
        <v>0</v>
      </c>
      <c r="G1123" s="3">
        <f t="shared" si="38"/>
        <v>21881.510970000003</v>
      </c>
      <c r="H1123" s="3">
        <f t="shared" si="41"/>
        <v>0.46000000000640284</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1081412.17</v>
      </c>
      <c r="D1140" s="2">
        <f>BILANCA!E135</f>
        <v>1081420.31</v>
      </c>
      <c r="E1140" s="2">
        <v>0</v>
      </c>
      <c r="F1140" s="2">
        <v>0</v>
      </c>
      <c r="G1140" s="3">
        <f t="shared" si="38"/>
        <v>421752.8627</v>
      </c>
      <c r="H1140" s="3">
        <f t="shared" si="41"/>
        <v>0.47999999998137355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1081412.17</v>
      </c>
      <c r="D1141" s="2">
        <f>BILANCA!E136</f>
        <v>1081420.31</v>
      </c>
      <c r="E1141" s="2">
        <v>0</v>
      </c>
      <c r="F1141" s="2">
        <v>0</v>
      </c>
      <c r="G1141" s="3">
        <f t="shared" si="38"/>
        <v>424997.11549</v>
      </c>
      <c r="H1141" s="3">
        <f t="shared" si="41"/>
        <v>0.47999999998137355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1065618.1599999999</v>
      </c>
      <c r="D1145" s="2">
        <f>BILANCA!E140</f>
        <v>1065626.3</v>
      </c>
      <c r="E1145" s="2">
        <v>0</v>
      </c>
      <c r="F1145" s="2">
        <v>0</v>
      </c>
      <c r="G1145" s="3">
        <f t="shared" si="38"/>
        <v>431577.55260000005</v>
      </c>
      <c r="H1145" s="3">
        <f t="shared" si="41"/>
        <v>0.4599999999627471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15794.01</v>
      </c>
      <c r="D1147" s="2">
        <f>BILANCA!E142</f>
        <v>15794.01</v>
      </c>
      <c r="E1147" s="2">
        <v>0</v>
      </c>
      <c r="F1147" s="2">
        <v>0</v>
      </c>
      <c r="G1147" s="3">
        <f t="shared" si="38"/>
        <v>6491.3381100000006</v>
      </c>
      <c r="H1147" s="3">
        <f t="shared" si="41"/>
        <v>2.0000000000436557E-2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188514.04</v>
      </c>
      <c r="D1152" s="2">
        <f>BILANCA!E147</f>
        <v>667325.06000000006</v>
      </c>
      <c r="E1152" s="2">
        <v>0</v>
      </c>
      <c r="F1152" s="2">
        <v>0</v>
      </c>
      <c r="G1152" s="3">
        <f t="shared" si="38"/>
        <v>216289.31072000001</v>
      </c>
      <c r="H1152" s="3">
        <f t="shared" si="41"/>
        <v>0.10000000006402843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21611.69</v>
      </c>
      <c r="D1153" s="2">
        <f>BILANCA!E148</f>
        <v>33033.82</v>
      </c>
      <c r="E1153" s="2">
        <v>0</v>
      </c>
      <c r="F1153" s="2">
        <v>0</v>
      </c>
      <c r="G1153" s="3">
        <f t="shared" si="38"/>
        <v>12538.144189999997</v>
      </c>
      <c r="H1153" s="3">
        <f t="shared" si="41"/>
        <v>0.49000000000160071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25629.02</v>
      </c>
      <c r="D1155" s="2">
        <f>BILANCA!E150</f>
        <v>327129.71999999997</v>
      </c>
      <c r="E1155" s="2">
        <v>0</v>
      </c>
      <c r="F1155" s="2">
        <v>0</v>
      </c>
      <c r="G1155" s="3">
        <f t="shared" si="38"/>
        <v>98583.826699999976</v>
      </c>
      <c r="H1155" s="3">
        <f t="shared" si="41"/>
        <v>0.30000000002837623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24066.86</v>
      </c>
      <c r="D1158" s="2">
        <f>BILANCA!E153</f>
        <v>50648.36</v>
      </c>
      <c r="E1158" s="2">
        <v>0</v>
      </c>
      <c r="F1158" s="2">
        <v>0</v>
      </c>
      <c r="G1158" s="3">
        <f t="shared" si="38"/>
        <v>18553.809839999998</v>
      </c>
      <c r="H1158" s="3">
        <f t="shared" si="41"/>
        <v>0.5</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276481.36</v>
      </c>
      <c r="E1159" s="2">
        <v>0</v>
      </c>
      <c r="F1159" s="2">
        <v>0</v>
      </c>
      <c r="G1159" s="3">
        <f t="shared" si="38"/>
        <v>82391.445279999985</v>
      </c>
      <c r="H1159" s="3">
        <f t="shared" si="41"/>
        <v>0.35999999998603016</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1562.16</v>
      </c>
      <c r="D1160" s="2">
        <f>BILANCA!E155</f>
        <v>0</v>
      </c>
      <c r="E1160" s="2">
        <v>0</v>
      </c>
      <c r="F1160" s="2">
        <v>0</v>
      </c>
      <c r="G1160" s="3">
        <f t="shared" si="38"/>
        <v>234.32400000000001</v>
      </c>
      <c r="H1160" s="3">
        <f t="shared" si="41"/>
        <v>0.16000000000008185</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39225.1</v>
      </c>
      <c r="D1164" s="2">
        <f>BILANCA!E159</f>
        <v>33163.01</v>
      </c>
      <c r="E1164" s="2">
        <v>0</v>
      </c>
      <c r="F1164" s="2">
        <v>0</v>
      </c>
      <c r="G1164" s="3">
        <f t="shared" si="38"/>
        <v>16254.87248</v>
      </c>
      <c r="H1164" s="3">
        <f t="shared" si="41"/>
        <v>0.11000000000058208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296712.02</v>
      </c>
      <c r="D1165" s="2">
        <f>BILANCA!E160</f>
        <v>411413.77</v>
      </c>
      <c r="E1165" s="2">
        <v>0</v>
      </c>
      <c r="F1165" s="2">
        <v>0</v>
      </c>
      <c r="G1165" s="3">
        <f t="shared" si="38"/>
        <v>173528.6318</v>
      </c>
      <c r="H1165" s="3">
        <f t="shared" si="41"/>
        <v>0.25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2524.21</v>
      </c>
      <c r="E1166" s="2">
        <v>0</v>
      </c>
      <c r="F1166" s="2">
        <v>0</v>
      </c>
      <c r="G1166" s="3">
        <f t="shared" si="38"/>
        <v>787.55352000000005</v>
      </c>
      <c r="H1166" s="3">
        <f t="shared" si="41"/>
        <v>0.21000000000003638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194663.79</v>
      </c>
      <c r="D1169" s="2">
        <f>BILANCA!E164</f>
        <v>139939.47</v>
      </c>
      <c r="E1169" s="2">
        <v>0</v>
      </c>
      <c r="F1169" s="2">
        <v>0</v>
      </c>
      <c r="G1169" s="3">
        <f t="shared" si="38"/>
        <v>75452.294070000004</v>
      </c>
      <c r="H1169" s="3">
        <f t="shared" si="41"/>
        <v>0.67999999999301508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664.19999999999709</v>
      </c>
      <c r="D1170" s="2">
        <f>BILANCA!E165</f>
        <v>113175.48</v>
      </c>
      <c r="E1170" s="2">
        <v>0</v>
      </c>
      <c r="F1170" s="2">
        <v>0</v>
      </c>
      <c r="G1170" s="3">
        <f t="shared" si="38"/>
        <v>36322.425599999995</v>
      </c>
      <c r="H1170" s="3">
        <f t="shared" si="41"/>
        <v>0.67999999999301508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18868.939999999999</v>
      </c>
      <c r="D1172" s="2">
        <f>BILANCA!E167</f>
        <v>131954.62</v>
      </c>
      <c r="E1172" s="2">
        <v>0</v>
      </c>
      <c r="F1172" s="2">
        <v>0</v>
      </c>
      <c r="G1172" s="3">
        <f t="shared" si="38"/>
        <v>45810.065159999998</v>
      </c>
      <c r="H1172" s="3">
        <f t="shared" si="41"/>
        <v>0.44000000000596629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18204.740000000002</v>
      </c>
      <c r="D1175" s="2">
        <f>BILANCA!E170</f>
        <v>18779.14</v>
      </c>
      <c r="E1175" s="2">
        <v>0</v>
      </c>
      <c r="F1175" s="2">
        <v>0</v>
      </c>
      <c r="G1175" s="3">
        <f t="shared" si="38"/>
        <v>9200.8983000000007</v>
      </c>
      <c r="H1175" s="3">
        <f t="shared" si="41"/>
        <v>0.39999999999781721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38037202.200000003</v>
      </c>
      <c r="D1180" s="2">
        <f>BILANCA!E176</f>
        <v>44280258.11999999</v>
      </c>
      <c r="E1180" s="2">
        <v>0</v>
      </c>
      <c r="F1180" s="2">
        <v>0</v>
      </c>
      <c r="G1180" s="3">
        <f t="shared" si="38"/>
        <v>21521612.134799998</v>
      </c>
      <c r="H1180" s="3">
        <f t="shared" si="41"/>
        <v>0.31999999284744263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2135947.14</v>
      </c>
      <c r="D1181" s="2">
        <f>BILANCA!E177</f>
        <v>5249604.82</v>
      </c>
      <c r="E1181" s="2">
        <v>0</v>
      </c>
      <c r="F1181" s="2">
        <v>0</v>
      </c>
      <c r="G1181" s="3">
        <f t="shared" si="38"/>
        <v>2160611.8093800005</v>
      </c>
      <c r="H1181" s="3">
        <f t="shared" si="41"/>
        <v>0.31999999983236194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442038.02</v>
      </c>
      <c r="D1182" s="2">
        <f>BILANCA!E178</f>
        <v>385933.35</v>
      </c>
      <c r="E1182" s="2">
        <v>0</v>
      </c>
      <c r="F1182" s="2">
        <v>0</v>
      </c>
      <c r="G1182" s="3">
        <f t="shared" si="38"/>
        <v>208791.61183999997</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64497.61</v>
      </c>
      <c r="D1183" s="2">
        <f>BILANCA!E179</f>
        <v>76105.279999999999</v>
      </c>
      <c r="E1183" s="2">
        <v>0</v>
      </c>
      <c r="F1183" s="2">
        <v>0</v>
      </c>
      <c r="G1183" s="3">
        <f t="shared" si="38"/>
        <v>37490.51341</v>
      </c>
      <c r="H1183" s="3">
        <f t="shared" si="41"/>
        <v>0.66999999999825377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278895.59000000003</v>
      </c>
      <c r="D1184" s="2">
        <f>BILANCA!E180</f>
        <v>210271.33</v>
      </c>
      <c r="E1184" s="2">
        <v>0</v>
      </c>
      <c r="F1184" s="2">
        <v>0</v>
      </c>
      <c r="G1184" s="3">
        <f t="shared" si="38"/>
        <v>121702.25549999998</v>
      </c>
      <c r="H1184" s="3">
        <f t="shared" si="41"/>
        <v>0.73999999996158294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3309.1400000000003</v>
      </c>
      <c r="D1185" s="2">
        <f>BILANCA!E181</f>
        <v>7724.17</v>
      </c>
      <c r="E1185" s="2">
        <v>0</v>
      </c>
      <c r="F1185" s="2">
        <v>0</v>
      </c>
      <c r="G1185" s="3">
        <f t="shared" si="38"/>
        <v>3282.5590000000002</v>
      </c>
      <c r="H1185" s="3">
        <f t="shared" si="41"/>
        <v>0.31000000000040018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2528.5700000000002</v>
      </c>
      <c r="D1187" s="2">
        <f>BILANCA!E183</f>
        <v>6869.5</v>
      </c>
      <c r="E1187" s="2">
        <v>0</v>
      </c>
      <c r="F1187" s="2">
        <v>0</v>
      </c>
      <c r="G1187" s="3">
        <f t="shared" si="38"/>
        <v>2879.3598899999997</v>
      </c>
      <c r="H1187" s="3">
        <f t="shared" si="41"/>
        <v>0.92999999999983629</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780.57</v>
      </c>
      <c r="D1188" s="2">
        <f>BILANCA!E184</f>
        <v>854.67</v>
      </c>
      <c r="E1188" s="2">
        <v>0</v>
      </c>
      <c r="F1188" s="2">
        <v>0</v>
      </c>
      <c r="G1188" s="3">
        <f t="shared" si="38"/>
        <v>443.20398</v>
      </c>
      <c r="H1188" s="3">
        <f t="shared" si="41"/>
        <v>0.75999999999999091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123.47</v>
      </c>
      <c r="D1189" s="2">
        <f>BILANCA!E185</f>
        <v>54.19</v>
      </c>
      <c r="E1189" s="2">
        <v>0</v>
      </c>
      <c r="F1189" s="2">
        <v>0</v>
      </c>
      <c r="G1189" s="3">
        <f t="shared" si="38"/>
        <v>41.501149999999996</v>
      </c>
      <c r="H1189" s="3">
        <f t="shared" si="41"/>
        <v>0.65999999999999659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539.27</v>
      </c>
      <c r="E1190" s="2">
        <v>0</v>
      </c>
      <c r="F1190" s="2">
        <v>0</v>
      </c>
      <c r="G1190" s="3">
        <f>B1190/1000*C1190+B1190/500*D1190</f>
        <v>194.13719999999998</v>
      </c>
      <c r="H1190" s="3">
        <f>ABS(C1190-ROUND(C1190,0))+ABS(D1190-ROUND(D1190,0))</f>
        <v>0.26999999999998181</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539.27</v>
      </c>
      <c r="E1194" s="2">
        <v>0</v>
      </c>
      <c r="F1194" s="2">
        <v>0</v>
      </c>
      <c r="G1194" s="3">
        <f t="shared" si="42"/>
        <v>198.45135999999999</v>
      </c>
      <c r="H1194" s="3">
        <f t="shared" si="43"/>
        <v>0.26999999999998181</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92369.86</v>
      </c>
      <c r="D1198" s="2">
        <f>BILANCA!E194</f>
        <v>71871.97</v>
      </c>
      <c r="E1198" s="2">
        <v>0</v>
      </c>
      <c r="F1198" s="2">
        <v>0</v>
      </c>
      <c r="G1198" s="3">
        <f t="shared" si="38"/>
        <v>44389.394400000005</v>
      </c>
      <c r="H1198" s="3">
        <f t="shared" si="41"/>
        <v>0.16999999999825377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1517.53</v>
      </c>
      <c r="E1199" s="2">
        <v>0</v>
      </c>
      <c r="F1199" s="2">
        <v>0</v>
      </c>
      <c r="G1199" s="3">
        <f t="shared" si="38"/>
        <v>573.62634000000003</v>
      </c>
      <c r="H1199" s="3">
        <f t="shared" si="41"/>
        <v>0.47000000000002728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2842.35</v>
      </c>
      <c r="D1200" s="2">
        <f>BILANCA!E196</f>
        <v>17849.61</v>
      </c>
      <c r="E1200" s="2">
        <v>0</v>
      </c>
      <c r="F1200" s="2">
        <v>0</v>
      </c>
      <c r="G1200" s="3">
        <f t="shared" si="38"/>
        <v>7322.8983000000007</v>
      </c>
      <c r="H1200" s="3">
        <f t="shared" si="41"/>
        <v>0.73999999999932697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578979.82999999996</v>
      </c>
      <c r="D1201" s="2">
        <f>BILANCA!E197</f>
        <v>1152224.1399999999</v>
      </c>
      <c r="E1201" s="2">
        <v>0</v>
      </c>
      <c r="F1201" s="2">
        <v>0</v>
      </c>
      <c r="G1201" s="3">
        <f t="shared" si="38"/>
        <v>550734.76900999993</v>
      </c>
      <c r="H1201" s="3">
        <f t="shared" si="41"/>
        <v>0.30999999993946403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444106.17</v>
      </c>
      <c r="D1203" s="2">
        <f>BILANCA!E199</f>
        <v>1089508.01</v>
      </c>
      <c r="E1203" s="2">
        <v>0</v>
      </c>
      <c r="F1203" s="2">
        <v>0</v>
      </c>
      <c r="G1203" s="3">
        <f t="shared" si="44"/>
        <v>506262.58266999997</v>
      </c>
      <c r="H1203" s="3">
        <f t="shared" si="45"/>
        <v>0.17999999999301508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134873.66</v>
      </c>
      <c r="D1206" s="2">
        <f>BILANCA!E202</f>
        <v>62716.13</v>
      </c>
      <c r="E1206" s="2">
        <v>0</v>
      </c>
      <c r="F1206" s="2">
        <v>0</v>
      </c>
      <c r="G1206" s="3">
        <f t="shared" si="44"/>
        <v>51019.960319999998</v>
      </c>
      <c r="H1206" s="3">
        <f t="shared" si="45"/>
        <v>0.4699999999938882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1082819.67</v>
      </c>
      <c r="D1223" s="2">
        <f>BILANCA!E219</f>
        <v>3470937.89</v>
      </c>
      <c r="E1223" s="2">
        <v>0</v>
      </c>
      <c r="F1223" s="2">
        <v>0</v>
      </c>
      <c r="G1223" s="3">
        <f t="shared" si="38"/>
        <v>1709260.1308500001</v>
      </c>
      <c r="H1223" s="3">
        <f t="shared" si="41"/>
        <v>0.43999999994412065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1082819.67</v>
      </c>
      <c r="D1224" s="2">
        <f>BILANCA!E220</f>
        <v>3470937.89</v>
      </c>
      <c r="E1224" s="2">
        <v>0</v>
      </c>
      <c r="F1224" s="2">
        <v>0</v>
      </c>
      <c r="G1224" s="3">
        <f t="shared" si="38"/>
        <v>1717284.8262999998</v>
      </c>
      <c r="H1224" s="3">
        <f t="shared" si="41"/>
        <v>0.43999999994412065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1082819.67</v>
      </c>
      <c r="D1229" s="2">
        <f>BILANCA!E225</f>
        <v>3470937.89</v>
      </c>
      <c r="E1229" s="2">
        <v>0</v>
      </c>
      <c r="F1229" s="2">
        <v>0</v>
      </c>
      <c r="G1229" s="3">
        <f t="shared" si="38"/>
        <v>1757408.3035500001</v>
      </c>
      <c r="H1229" s="3">
        <f t="shared" si="41"/>
        <v>0.43999999994412065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14671.47</v>
      </c>
      <c r="D1251" s="2">
        <f>BILANCA!E247</f>
        <v>240509.44</v>
      </c>
      <c r="E1251" s="2">
        <v>0</v>
      </c>
      <c r="F1251" s="2">
        <v>0</v>
      </c>
      <c r="G1251" s="3">
        <f>B1251/1000*C1251+B1251/500*D1251</f>
        <v>119461.37435</v>
      </c>
      <c r="H1251" s="3">
        <f>ABS(C1251-ROUND(C1251,0))+ABS(D1251-ROUND(D1251,0))</f>
        <v>0.91000000000167347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17438.150000000001</v>
      </c>
      <c r="D1252" s="2">
        <f>BILANCA!E248</f>
        <v>0</v>
      </c>
      <c r="E1252" s="2">
        <v>0</v>
      </c>
      <c r="F1252" s="2">
        <v>0</v>
      </c>
      <c r="G1252" s="3">
        <f t="shared" si="38"/>
        <v>4220.0322999999999</v>
      </c>
      <c r="H1252" s="3">
        <f t="shared" si="41"/>
        <v>0.15000000000145519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17438.150000000001</v>
      </c>
      <c r="D1254" s="2">
        <f>BILANCA!E250</f>
        <v>0</v>
      </c>
      <c r="E1254" s="2">
        <v>0</v>
      </c>
      <c r="F1254" s="2">
        <v>0</v>
      </c>
      <c r="G1254" s="3">
        <f t="shared" si="38"/>
        <v>4254.9086000000007</v>
      </c>
      <c r="H1254" s="3">
        <f t="shared" si="41"/>
        <v>0.15000000000145519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35901255.060000002</v>
      </c>
      <c r="D1255" s="2">
        <f>BILANCA!E251</f>
        <v>39030653.29999999</v>
      </c>
      <c r="E1255" s="2">
        <v>0</v>
      </c>
      <c r="F1255" s="2">
        <v>0</v>
      </c>
      <c r="G1255" s="3">
        <f t="shared" si="38"/>
        <v>27920827.606699996</v>
      </c>
      <c r="H1255" s="3">
        <f t="shared" si="41"/>
        <v>0.35999999195337296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33644281.5</v>
      </c>
      <c r="D1256" s="2">
        <f>BILANCA!E252</f>
        <v>38217068.019999996</v>
      </c>
      <c r="E1256" s="2">
        <v>0</v>
      </c>
      <c r="F1256" s="2">
        <v>0</v>
      </c>
      <c r="G1256" s="3">
        <f t="shared" si="38"/>
        <v>27079290.714839995</v>
      </c>
      <c r="H1256" s="3">
        <f t="shared" si="41"/>
        <v>0.51999999582767487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34887655.270000003</v>
      </c>
      <c r="D1257" s="2">
        <f>BILANCA!E253</f>
        <v>41858406.43</v>
      </c>
      <c r="E1257" s="2">
        <v>0</v>
      </c>
      <c r="F1257" s="2">
        <v>0</v>
      </c>
      <c r="G1257" s="3">
        <f t="shared" si="38"/>
        <v>29295303.628109999</v>
      </c>
      <c r="H1257" s="3">
        <f t="shared" si="41"/>
        <v>0.70000000298023224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1243373.77</v>
      </c>
      <c r="D1258" s="2">
        <f>BILANCA!E254</f>
        <v>3641338.41</v>
      </c>
      <c r="E1258" s="2">
        <v>0</v>
      </c>
      <c r="F1258" s="2">
        <v>0</v>
      </c>
      <c r="G1258" s="3">
        <f t="shared" si="38"/>
        <v>2114460.5463199997</v>
      </c>
      <c r="H1258" s="3">
        <f t="shared" si="41"/>
        <v>0.64000000013038516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2067795.3299999996</v>
      </c>
      <c r="D1259" s="2">
        <f>BILANCA!E255</f>
        <v>33624.020000000484</v>
      </c>
      <c r="E1259" s="2">
        <v>0</v>
      </c>
      <c r="F1259" s="2">
        <v>0</v>
      </c>
      <c r="G1259" s="3">
        <f t="shared" si="38"/>
        <v>531625.79913000017</v>
      </c>
      <c r="H1259" s="3">
        <f t="shared" si="41"/>
        <v>0.35000000009313226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4601784.67</v>
      </c>
      <c r="D1260" s="2">
        <f>BILANCA!E256</f>
        <v>6095893.0700000003</v>
      </c>
      <c r="E1260" s="2">
        <v>0</v>
      </c>
      <c r="F1260" s="2">
        <v>0</v>
      </c>
      <c r="G1260" s="3">
        <f t="shared" si="38"/>
        <v>4198392.7025000006</v>
      </c>
      <c r="H1260" s="3">
        <f t="shared" si="41"/>
        <v>0.40000000037252903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4601784.67</v>
      </c>
      <c r="D1261" s="2">
        <f>BILANCA!E257</f>
        <v>3707774.85</v>
      </c>
      <c r="E1261" s="2">
        <v>0</v>
      </c>
      <c r="F1261" s="2">
        <v>0</v>
      </c>
      <c r="G1261" s="3">
        <f t="shared" si="38"/>
        <v>3016350.9268700001</v>
      </c>
      <c r="H1261" s="3">
        <f t="shared" si="41"/>
        <v>0.47999999998137355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2388118.2200000002</v>
      </c>
      <c r="E1263" s="2">
        <v>0</v>
      </c>
      <c r="F1263" s="2">
        <v>0</v>
      </c>
      <c r="G1263" s="3">
        <f t="shared" si="38"/>
        <v>1208387.81932</v>
      </c>
      <c r="H1263" s="3">
        <f t="shared" si="41"/>
        <v>0.22000000020489097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2533989.3400000003</v>
      </c>
      <c r="D1264" s="2">
        <f>BILANCA!E260</f>
        <v>6062269.0499999998</v>
      </c>
      <c r="E1264" s="2">
        <v>0</v>
      </c>
      <c r="F1264" s="2">
        <v>0</v>
      </c>
      <c r="G1264" s="3">
        <f t="shared" si="38"/>
        <v>3723265.9697599998</v>
      </c>
      <c r="H1264" s="3">
        <f t="shared" si="41"/>
        <v>0.39000000013038516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2381977.2400000002</v>
      </c>
      <c r="D1266" s="2">
        <f>BILANCA!E262</f>
        <v>6062269.0499999998</v>
      </c>
      <c r="E1266" s="2">
        <v>0</v>
      </c>
      <c r="F1266" s="2">
        <v>0</v>
      </c>
      <c r="G1266" s="3">
        <f t="shared" si="38"/>
        <v>3713667.92704</v>
      </c>
      <c r="H1266" s="3">
        <f t="shared" si="41"/>
        <v>0.2900000000372529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152012.1</v>
      </c>
      <c r="D1267" s="2">
        <f>BILANCA!E263</f>
        <v>0</v>
      </c>
      <c r="E1267" s="2">
        <v>0</v>
      </c>
      <c r="F1267" s="2">
        <v>0</v>
      </c>
      <c r="G1267" s="3">
        <f t="shared" si="38"/>
        <v>39067.109700000001</v>
      </c>
      <c r="H1267" s="3">
        <f t="shared" si="41"/>
        <v>0.10000000000582077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539.27</v>
      </c>
      <c r="E1268" s="2">
        <v>0</v>
      </c>
      <c r="F1268" s="2">
        <v>0</v>
      </c>
      <c r="G1268" s="3">
        <f>B1268/1000*C1268+B1268/500*D1268</f>
        <v>278.26332000000002</v>
      </c>
      <c r="H1268" s="3">
        <f>ABS(C1268-ROUND(C1268,0))+ABS(D1268-ROUND(D1268,0))</f>
        <v>0.26999999999998181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539.27</v>
      </c>
      <c r="E1275" s="2">
        <v>0</v>
      </c>
      <c r="F1275" s="2">
        <v>0</v>
      </c>
      <c r="G1275" s="3">
        <f t="shared" si="46"/>
        <v>285.81310000000002</v>
      </c>
      <c r="H1275" s="3">
        <f t="shared" si="47"/>
        <v>0.26999999999998181</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188514.02999999997</v>
      </c>
      <c r="D1278" s="2">
        <f>BILANCA!E274</f>
        <v>667325.04999999993</v>
      </c>
      <c r="E1278" s="2">
        <v>0</v>
      </c>
      <c r="F1278" s="2">
        <v>0</v>
      </c>
      <c r="G1278" s="3">
        <f t="shared" si="38"/>
        <v>408207.98684000003</v>
      </c>
      <c r="H1278" s="3">
        <f t="shared" si="41"/>
        <v>7.9999999899882823E-2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6289.88</v>
      </c>
      <c r="D1279" s="2">
        <f>BILANCA!E275</f>
        <v>21235.86</v>
      </c>
      <c r="E1279" s="2">
        <v>0</v>
      </c>
      <c r="F1279" s="2">
        <v>0</v>
      </c>
      <c r="G1279" s="3">
        <f t="shared" ref="G1279:G1294" si="48">B1279/1000*C1279+B1279/500*D1279</f>
        <v>13116.870400000002</v>
      </c>
      <c r="H1279" s="3">
        <f t="shared" ref="H1279:H1294" si="49">ABS(C1279-ROUND(C1279,0))+ABS(D1279-ROUND(D1279,0))</f>
        <v>0.25999999999930878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17366.420000000002</v>
      </c>
      <c r="D1281" s="2">
        <f>BILANCA!E277</f>
        <v>327129.71999999997</v>
      </c>
      <c r="E1281" s="2">
        <v>0</v>
      </c>
      <c r="F1281" s="2">
        <v>0</v>
      </c>
      <c r="G1281" s="3">
        <f t="shared" si="48"/>
        <v>182010.60806</v>
      </c>
      <c r="H1281" s="3">
        <f t="shared" si="49"/>
        <v>0.70000000002983143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15804.26</v>
      </c>
      <c r="D1284" s="2">
        <f>BILANCA!E280</f>
        <v>50648.36</v>
      </c>
      <c r="E1284" s="2">
        <v>0</v>
      </c>
      <c r="F1284" s="2">
        <v>0</v>
      </c>
      <c r="G1284" s="3">
        <f t="shared" si="48"/>
        <v>32085.668520000003</v>
      </c>
      <c r="H1284" s="3">
        <f t="shared" si="49"/>
        <v>0.62000000000080036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276481.36</v>
      </c>
      <c r="E1285" s="2">
        <v>0</v>
      </c>
      <c r="F1285" s="2">
        <v>0</v>
      </c>
      <c r="G1285" s="3">
        <f t="shared" si="48"/>
        <v>152064.74799999999</v>
      </c>
      <c r="H1285" s="3">
        <f t="shared" si="49"/>
        <v>0.35999999998603016</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1562.16</v>
      </c>
      <c r="D1286" s="2">
        <f>BILANCA!E282</f>
        <v>0</v>
      </c>
      <c r="E1286" s="2">
        <v>0</v>
      </c>
      <c r="F1286" s="2">
        <v>0</v>
      </c>
      <c r="G1286" s="3">
        <f t="shared" si="48"/>
        <v>431.15616000000006</v>
      </c>
      <c r="H1286" s="3">
        <f t="shared" si="49"/>
        <v>0.16000000000008185</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34511.94</v>
      </c>
      <c r="D1290" s="2">
        <f>BILANCA!E286</f>
        <v>27266.04</v>
      </c>
      <c r="E1290" s="2">
        <v>0</v>
      </c>
      <c r="F1290" s="2">
        <v>0</v>
      </c>
      <c r="G1290" s="3">
        <f t="shared" si="48"/>
        <v>24932.325600000004</v>
      </c>
      <c r="H1290" s="3">
        <f t="shared" si="49"/>
        <v>9.9999999998544808E-2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130345.79</v>
      </c>
      <c r="D1291" s="2">
        <f>BILANCA!E287</f>
        <v>289169.21999999997</v>
      </c>
      <c r="E1291" s="2">
        <v>0</v>
      </c>
      <c r="F1291" s="2">
        <v>0</v>
      </c>
      <c r="G1291" s="3">
        <f t="shared" si="48"/>
        <v>199140.26863000001</v>
      </c>
      <c r="H1291" s="3">
        <f t="shared" si="49"/>
        <v>0.42999999997846317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2524.21</v>
      </c>
      <c r="E1292" s="2">
        <v>0</v>
      </c>
      <c r="F1292" s="2">
        <v>0</v>
      </c>
      <c r="G1292" s="3">
        <f t="shared" si="48"/>
        <v>1423.6544399999998</v>
      </c>
      <c r="H1292" s="3">
        <f t="shared" si="49"/>
        <v>0.21000000000003638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664.2</v>
      </c>
      <c r="D1295" s="2">
        <f>BILANCA!E291</f>
        <v>113175.48</v>
      </c>
      <c r="E1295" s="2">
        <v>0</v>
      </c>
      <c r="F1295" s="2">
        <v>0</v>
      </c>
      <c r="G1295" s="3">
        <f t="shared" si="38"/>
        <v>64699.320599999992</v>
      </c>
      <c r="H1295" s="3">
        <f t="shared" si="41"/>
        <v>0.67999999999597094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664.2</v>
      </c>
      <c r="D1297" s="2">
        <f>BILANCA!E293</f>
        <v>113175.48</v>
      </c>
      <c r="E1297" s="2">
        <v>0</v>
      </c>
      <c r="F1297" s="2">
        <v>0</v>
      </c>
      <c r="G1297" s="3">
        <f t="shared" si="50"/>
        <v>65153.35091999999</v>
      </c>
      <c r="H1297" s="3">
        <f t="shared" si="51"/>
        <v>0.67999999999597094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4213456.26</v>
      </c>
      <c r="D1301" s="2">
        <f>BILANCA!E297</f>
        <v>20142920.370000001</v>
      </c>
      <c r="E1301" s="2">
        <v>0</v>
      </c>
      <c r="F1301" s="2">
        <v>0</v>
      </c>
      <c r="G1301" s="3">
        <f t="shared" si="38"/>
        <v>12949295.426999999</v>
      </c>
      <c r="H1301" s="3">
        <f t="shared" si="41"/>
        <v>0.63000000081956387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4213456.26</v>
      </c>
      <c r="D1302" s="2">
        <f>BILANCA!E298</f>
        <v>20142920.370000001</v>
      </c>
      <c r="E1302" s="2">
        <v>0</v>
      </c>
      <c r="F1302" s="2">
        <v>0</v>
      </c>
      <c r="G1302" s="3">
        <f t="shared" si="38"/>
        <v>12993794.723999999</v>
      </c>
      <c r="H1302" s="3">
        <f t="shared" si="41"/>
        <v>0.63000000081956387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64547.23</v>
      </c>
      <c r="D1303" s="2">
        <f>BILANCA!E300</f>
        <v>64547.23</v>
      </c>
      <c r="E1303" s="2">
        <v>0</v>
      </c>
      <c r="F1303" s="2">
        <v>0</v>
      </c>
      <c r="G1303" s="3">
        <f t="shared" si="38"/>
        <v>56737.015169999999</v>
      </c>
      <c r="H1303" s="3">
        <f t="shared" si="41"/>
        <v>0.46000000000640284</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354084.07</v>
      </c>
      <c r="D1305" s="2">
        <f>BILANCA!E302</f>
        <v>480353.41000000003</v>
      </c>
      <c r="E1305" s="2">
        <v>0</v>
      </c>
      <c r="F1305" s="2">
        <v>0</v>
      </c>
      <c r="G1305" s="3">
        <f t="shared" si="38"/>
        <v>387863.31254999997</v>
      </c>
      <c r="H1305" s="3">
        <f t="shared" si="41"/>
        <v>0.48000000003958121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29093.759999999998</v>
      </c>
      <c r="D1306" s="2">
        <f>BILANCA!E303</f>
        <v>326911.12</v>
      </c>
      <c r="E1306" s="2">
        <v>0</v>
      </c>
      <c r="F1306" s="2">
        <v>0</v>
      </c>
      <c r="G1306" s="3">
        <f t="shared" si="38"/>
        <v>202143.136</v>
      </c>
      <c r="H1306" s="3">
        <f t="shared" si="41"/>
        <v>0.3599999999969441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19001.77</v>
      </c>
      <c r="E1307" s="2">
        <v>0</v>
      </c>
      <c r="F1307" s="2">
        <v>0</v>
      </c>
      <c r="G1307" s="3">
        <f>B1307/1000*C1307+B1307/500*D1307</f>
        <v>11287.051379999999</v>
      </c>
      <c r="H1307" s="3">
        <f>ABS(C1307-ROUND(C1307,0))+ABS(D1307-ROUND(D1307,0))</f>
        <v>0.22999999999956344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18868.939999999999</v>
      </c>
      <c r="D1308" s="2">
        <f>BILANCA!E305</f>
        <v>131954.62</v>
      </c>
      <c r="E1308" s="2">
        <v>0</v>
      </c>
      <c r="F1308" s="2">
        <v>0</v>
      </c>
      <c r="G1308" s="3">
        <f t="shared" ref="G1308:G1581" si="52">B1308/1000*C1308+B1308/500*D1308</f>
        <v>84267.897639999996</v>
      </c>
      <c r="H1308" s="3">
        <f t="shared" si="41"/>
        <v>0.44000000000596629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18758.97</v>
      </c>
      <c r="E1310" s="2">
        <v>0</v>
      </c>
      <c r="F1310" s="2">
        <v>0</v>
      </c>
      <c r="G1310" s="3">
        <f>B1310/1000*C1310+B1310/500*D1310</f>
        <v>11255.382</v>
      </c>
      <c r="H1310" s="3">
        <f>ABS(C1310-ROUND(C1310,0))+ABS(D1310-ROUND(D1310,0))</f>
        <v>2.9999999998835847E-2</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724.24</v>
      </c>
      <c r="D1311" s="2">
        <f>BILANCA!E308</f>
        <v>870.98</v>
      </c>
      <c r="E1311" s="2">
        <v>0</v>
      </c>
      <c r="F1311" s="2">
        <v>0</v>
      </c>
      <c r="G1311" s="3">
        <f t="shared" si="52"/>
        <v>742.32619999999997</v>
      </c>
      <c r="H1311" s="3">
        <f t="shared" si="41"/>
        <v>0.25999999999999091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4760.8599999999997</v>
      </c>
      <c r="E1312" s="2">
        <v>0</v>
      </c>
      <c r="F1312" s="2">
        <v>0</v>
      </c>
      <c r="G1312" s="3">
        <f t="shared" si="52"/>
        <v>2875.5594399999995</v>
      </c>
      <c r="H1312" s="3">
        <f t="shared" si="41"/>
        <v>0.14000000000032742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18598.150000000001</v>
      </c>
      <c r="D1314" s="2">
        <f>BILANCA!E311</f>
        <v>2480</v>
      </c>
      <c r="E1314" s="2">
        <v>0</v>
      </c>
      <c r="F1314" s="2">
        <v>0</v>
      </c>
      <c r="G1314" s="3">
        <f t="shared" si="52"/>
        <v>7161.6776000000009</v>
      </c>
      <c r="H1314" s="3">
        <f t="shared" si="41"/>
        <v>0.15000000000145519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10193.33</v>
      </c>
      <c r="D1316" s="2">
        <f>BILANCA!E313</f>
        <v>12604.21</v>
      </c>
      <c r="E1316" s="2">
        <v>0</v>
      </c>
      <c r="F1316" s="2">
        <v>0</v>
      </c>
      <c r="G1316" s="3">
        <f t="shared" ref="G1316:G1325" si="53">B1316/1000*C1316+B1316/500*D1316</f>
        <v>10832.9355</v>
      </c>
      <c r="H1316" s="3">
        <f t="shared" ref="H1316:H1325" si="54">ABS(C1316-ROUND(C1316,0))+ABS(D1316-ROUND(D1316,0))</f>
        <v>0.53999999999905413</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442038.02</v>
      </c>
      <c r="D1340" s="2">
        <f>BILANCA!E337</f>
        <v>385933.35</v>
      </c>
      <c r="E1340" s="2">
        <v>0</v>
      </c>
      <c r="F1340" s="2">
        <v>0</v>
      </c>
      <c r="G1340" s="3">
        <f t="shared" si="52"/>
        <v>400588.5576</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578979.82999999996</v>
      </c>
      <c r="D1342" s="2">
        <f>BILANCA!E339</f>
        <v>1152224.1399999999</v>
      </c>
      <c r="E1342" s="2">
        <v>0</v>
      </c>
      <c r="F1342" s="2">
        <v>0</v>
      </c>
      <c r="G1342" s="3">
        <f t="shared" si="52"/>
        <v>957298.13251999998</v>
      </c>
      <c r="H1342" s="3">
        <f t="shared" si="41"/>
        <v>0.30999999993946403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1082819.67</v>
      </c>
      <c r="D1346" s="2">
        <f>BILANCA!E343</f>
        <v>3470937.89</v>
      </c>
      <c r="E1346" s="2">
        <v>0</v>
      </c>
      <c r="F1346" s="2">
        <v>0</v>
      </c>
      <c r="G1346" s="3">
        <f t="shared" si="52"/>
        <v>2696297.6712000002</v>
      </c>
      <c r="H1346" s="3">
        <f t="shared" si="41"/>
        <v>0.43999999994412065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2503.16</v>
      </c>
      <c r="D1347" s="2">
        <f>BILANCA!E344</f>
        <v>17849.61</v>
      </c>
      <c r="E1347" s="2">
        <v>0</v>
      </c>
      <c r="F1347" s="2">
        <v>0</v>
      </c>
      <c r="G1347" s="3">
        <f t="shared" si="52"/>
        <v>12874.202060000001</v>
      </c>
      <c r="H1347" s="3">
        <f t="shared" si="41"/>
        <v>0.5499999999992724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11189.99</v>
      </c>
      <c r="D1370" s="2">
        <f>BILANCA!E367</f>
        <v>50129.64</v>
      </c>
      <c r="E1370" s="2">
        <v>0</v>
      </c>
      <c r="F1370" s="2">
        <v>0</v>
      </c>
      <c r="G1370" s="3">
        <f t="shared" si="57"/>
        <v>40121.737199999996</v>
      </c>
      <c r="H1370" s="3">
        <f t="shared" si="58"/>
        <v>0.37000000000080036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3481.48</v>
      </c>
      <c r="D1371" s="2">
        <f>BILANCA!E368</f>
        <v>19.8</v>
      </c>
      <c r="E1371" s="2">
        <v>0</v>
      </c>
      <c r="F1371" s="2">
        <v>0</v>
      </c>
      <c r="G1371" s="3">
        <f t="shared" si="57"/>
        <v>1271.10988</v>
      </c>
      <c r="H1371" s="3">
        <f t="shared" si="58"/>
        <v>0.68000000000001748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190360</v>
      </c>
      <c r="E1374" s="2">
        <v>0</v>
      </c>
      <c r="F1374" s="2">
        <v>0</v>
      </c>
      <c r="G1374" s="3">
        <f t="shared" si="59"/>
        <v>138582.07999999999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762.9</v>
      </c>
      <c r="E1384" s="2">
        <v>0</v>
      </c>
      <c r="F1384" s="2">
        <v>0</v>
      </c>
      <c r="G1384" s="3">
        <f t="shared" si="59"/>
        <v>570.64919999999995</v>
      </c>
      <c r="H1384" s="3">
        <f t="shared" si="60"/>
        <v>0.10000000000002274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6740.15</v>
      </c>
      <c r="D1387" s="2">
        <f>BILANCA!E384</f>
        <v>0</v>
      </c>
      <c r="E1387" s="2">
        <v>0</v>
      </c>
      <c r="F1387" s="2">
        <v>0</v>
      </c>
      <c r="G1387" s="3">
        <f t="shared" si="59"/>
        <v>2541.0365499999998</v>
      </c>
      <c r="H1387" s="3">
        <f t="shared" si="60"/>
        <v>0.1499999999996362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190947.98</v>
      </c>
      <c r="D1390" s="2">
        <f>BILANCA!E387</f>
        <v>13923.27</v>
      </c>
      <c r="E1390" s="2">
        <v>0</v>
      </c>
      <c r="F1390" s="2">
        <v>0</v>
      </c>
      <c r="G1390" s="3">
        <f t="shared" ref="G1390:G1399" si="61">B1390/1000*C1390+B1390/500*D1390</f>
        <v>83141.917600000015</v>
      </c>
      <c r="H1390" s="3">
        <f t="shared" ref="H1390:H1399" si="62">ABS(C1390-ROUND(C1390,0))+ABS(D1390-ROUND(D1390,0))</f>
        <v>0.28999999998995918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1550306.1</v>
      </c>
      <c r="D1392" s="2">
        <f>BILANCA!E389</f>
        <v>9413233.6699999999</v>
      </c>
      <c r="E1392" s="2">
        <v>0</v>
      </c>
      <c r="F1392" s="2">
        <v>0</v>
      </c>
      <c r="G1392" s="3">
        <f t="shared" si="61"/>
        <v>7783927.4540800005</v>
      </c>
      <c r="H1392" s="3">
        <f t="shared" si="62"/>
        <v>0.43000000016763806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261949.49</v>
      </c>
      <c r="D1395" s="2">
        <f>BILANCA!E392</f>
        <v>29359.34</v>
      </c>
      <c r="E1395" s="2">
        <v>0</v>
      </c>
      <c r="F1395" s="2">
        <v>0</v>
      </c>
      <c r="G1395" s="3">
        <f t="shared" si="61"/>
        <v>123457.24545</v>
      </c>
      <c r="H1395" s="3">
        <f t="shared" si="62"/>
        <v>0.82999999999083229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8783121.1099999994</v>
      </c>
      <c r="E1396" s="2">
        <v>0</v>
      </c>
      <c r="F1396" s="2">
        <v>0</v>
      </c>
      <c r="G1396" s="3">
        <f t="shared" si="61"/>
        <v>6780569.4969199998</v>
      </c>
      <c r="H1396" s="3">
        <f t="shared" si="62"/>
        <v>0.10999999940395355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379017.91</v>
      </c>
      <c r="E1399" s="2">
        <v>0</v>
      </c>
      <c r="F1399" s="2">
        <v>0</v>
      </c>
      <c r="G1399" s="3">
        <f t="shared" si="61"/>
        <v>294875.93397999997</v>
      </c>
      <c r="H1399" s="3">
        <f t="shared" si="62"/>
        <v>9.0000000025611371E-2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2210252.69</v>
      </c>
      <c r="D1400" s="14">
        <f>BILANCA!E397</f>
        <v>1524265.07</v>
      </c>
      <c r="E1400" s="14">
        <v>0</v>
      </c>
      <c r="F1400" s="14">
        <v>0</v>
      </c>
      <c r="G1400" s="15">
        <f t="shared" si="52"/>
        <v>2050925.3037</v>
      </c>
      <c r="H1400" s="15">
        <f t="shared" si="41"/>
        <v>0.38000000012107193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1428532.0399999998</v>
      </c>
      <c r="D1401" s="7">
        <f>'RAS-funkcijski'!E5</f>
        <v>1677787.1</v>
      </c>
      <c r="E1401" s="7">
        <v>0</v>
      </c>
      <c r="F1401" s="7">
        <v>0</v>
      </c>
      <c r="G1401" s="8">
        <f t="shared" si="52"/>
        <v>4784.1062400000001</v>
      </c>
      <c r="H1401" s="8">
        <f t="shared" si="41"/>
        <v>0.13999999989755452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183871.39</v>
      </c>
      <c r="D1402" s="2">
        <f>'RAS-funkcijski'!E6</f>
        <v>222427.69</v>
      </c>
      <c r="E1402" s="2">
        <v>0</v>
      </c>
      <c r="F1402" s="2">
        <v>0</v>
      </c>
      <c r="G1402" s="3">
        <f t="shared" si="52"/>
        <v>1257.45354</v>
      </c>
      <c r="H1402" s="3">
        <f t="shared" si="41"/>
        <v>0.70000000001164153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183871.39</v>
      </c>
      <c r="D1403" s="2">
        <f>'RAS-funkcijski'!E7</f>
        <v>222427.69</v>
      </c>
      <c r="E1403" s="2">
        <v>0</v>
      </c>
      <c r="F1403" s="2">
        <v>0</v>
      </c>
      <c r="G1403" s="3">
        <f t="shared" si="52"/>
        <v>1886.1803100000002</v>
      </c>
      <c r="H1403" s="3">
        <f t="shared" si="41"/>
        <v>0.70000000001164153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1234050.6399999999</v>
      </c>
      <c r="D1409" s="2">
        <f>'RAS-funkcijski'!E13</f>
        <v>1441447.29</v>
      </c>
      <c r="E1409" s="2">
        <v>0</v>
      </c>
      <c r="F1409" s="2">
        <v>0</v>
      </c>
      <c r="G1409" s="3">
        <f t="shared" si="52"/>
        <v>37052.506979999998</v>
      </c>
      <c r="H1409" s="3">
        <f t="shared" si="41"/>
        <v>0.65000000013969839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1234050.6399999999</v>
      </c>
      <c r="D1412" s="2">
        <f>'RAS-funkcijski'!E16</f>
        <v>1441447.29</v>
      </c>
      <c r="E1412" s="2">
        <v>0</v>
      </c>
      <c r="F1412" s="2">
        <v>0</v>
      </c>
      <c r="G1412" s="3">
        <f t="shared" si="52"/>
        <v>49403.342640000003</v>
      </c>
      <c r="H1412" s="3">
        <f t="shared" si="41"/>
        <v>0.65000000013969839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10610.01</v>
      </c>
      <c r="D1416" s="2">
        <f>'RAS-funkcijski'!E20</f>
        <v>13912.12</v>
      </c>
      <c r="E1416" s="2">
        <v>0</v>
      </c>
      <c r="F1416" s="2">
        <v>0</v>
      </c>
      <c r="G1416" s="3">
        <f t="shared" si="52"/>
        <v>614.94800000000009</v>
      </c>
      <c r="H1416" s="3">
        <f t="shared" si="41"/>
        <v>0.13000000000101863</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152150</v>
      </c>
      <c r="D1424" s="2">
        <f>'RAS-funkcijski'!E28</f>
        <v>154200</v>
      </c>
      <c r="E1424" s="2">
        <v>0</v>
      </c>
      <c r="F1424" s="2">
        <v>0</v>
      </c>
      <c r="G1424" s="3">
        <f t="shared" si="52"/>
        <v>11053.2</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150750</v>
      </c>
      <c r="D1426" s="2">
        <f>'RAS-funkcijski'!E30</f>
        <v>152700</v>
      </c>
      <c r="E1426" s="2">
        <v>0</v>
      </c>
      <c r="F1426" s="2">
        <v>0</v>
      </c>
      <c r="G1426" s="3">
        <f t="shared" si="52"/>
        <v>11859.9</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1400</v>
      </c>
      <c r="D1430" s="2">
        <f>'RAS-funkcijski'!E34</f>
        <v>1500</v>
      </c>
      <c r="E1430" s="2">
        <v>0</v>
      </c>
      <c r="F1430" s="2">
        <v>0</v>
      </c>
      <c r="G1430" s="3">
        <f t="shared" si="52"/>
        <v>132</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1811870.57</v>
      </c>
      <c r="D1431" s="2">
        <f>'RAS-funkcijski'!E35</f>
        <v>3471439.83</v>
      </c>
      <c r="E1431" s="2">
        <v>0</v>
      </c>
      <c r="F1431" s="2">
        <v>0</v>
      </c>
      <c r="G1431" s="3">
        <f t="shared" si="52"/>
        <v>271397.25713000004</v>
      </c>
      <c r="H1431" s="3">
        <f t="shared" si="41"/>
        <v>0.59999999986030161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13804.98</v>
      </c>
      <c r="D1435" s="2">
        <f>'RAS-funkcijski'!E39</f>
        <v>18963.240000000002</v>
      </c>
      <c r="E1435" s="2">
        <v>0</v>
      </c>
      <c r="F1435" s="2">
        <v>0</v>
      </c>
      <c r="G1435" s="3">
        <f t="shared" si="52"/>
        <v>1810.6011000000003</v>
      </c>
      <c r="H1435" s="3">
        <f t="shared" si="41"/>
        <v>0.26000000000203727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13804.98</v>
      </c>
      <c r="D1436" s="2">
        <f>'RAS-funkcijski'!E40</f>
        <v>18963.240000000002</v>
      </c>
      <c r="E1436" s="2">
        <v>0</v>
      </c>
      <c r="F1436" s="2">
        <v>0</v>
      </c>
      <c r="G1436" s="3">
        <f t="shared" si="52"/>
        <v>1862.3325600000001</v>
      </c>
      <c r="H1436" s="3">
        <f t="shared" si="41"/>
        <v>0.26000000000203727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1606222.27</v>
      </c>
      <c r="D1450" s="2">
        <f>'RAS-funkcijski'!E54</f>
        <v>3030045.34</v>
      </c>
      <c r="E1450" s="2">
        <v>0</v>
      </c>
      <c r="F1450" s="2">
        <v>0</v>
      </c>
      <c r="G1450" s="3">
        <f t="shared" si="52"/>
        <v>383315.64749999996</v>
      </c>
      <c r="H1450" s="3">
        <f t="shared" si="63"/>
        <v>0.60999999986961484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1606222.27</v>
      </c>
      <c r="D1451" s="2">
        <f>'RAS-funkcijski'!E55</f>
        <v>3030045.34</v>
      </c>
      <c r="E1451" s="2">
        <v>0</v>
      </c>
      <c r="F1451" s="2">
        <v>0</v>
      </c>
      <c r="G1451" s="3">
        <f t="shared" si="52"/>
        <v>390981.96044999996</v>
      </c>
      <c r="H1451" s="3">
        <f t="shared" si="63"/>
        <v>0.60999999986961484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39552.83</v>
      </c>
      <c r="D1457" s="2">
        <f>'RAS-funkcijski'!E61</f>
        <v>60000</v>
      </c>
      <c r="E1457" s="2">
        <v>0</v>
      </c>
      <c r="F1457" s="2">
        <v>0</v>
      </c>
      <c r="G1457" s="3">
        <f t="shared" si="52"/>
        <v>9094.5113099999999</v>
      </c>
      <c r="H1457" s="3">
        <f t="shared" si="63"/>
        <v>0.16999999999825377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39552.83</v>
      </c>
      <c r="D1460" s="2">
        <f>'RAS-funkcijski'!E64</f>
        <v>60000</v>
      </c>
      <c r="E1460" s="2">
        <v>0</v>
      </c>
      <c r="F1460" s="2">
        <v>0</v>
      </c>
      <c r="G1460" s="3">
        <f t="shared" si="52"/>
        <v>9573.1697999999997</v>
      </c>
      <c r="H1460" s="3">
        <f t="shared" si="63"/>
        <v>0.16999999999825377</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152290.49</v>
      </c>
      <c r="D1470" s="2">
        <f>'RAS-funkcijski'!E74</f>
        <v>362431.25</v>
      </c>
      <c r="E1470" s="2">
        <v>0</v>
      </c>
      <c r="F1470" s="2">
        <v>0</v>
      </c>
      <c r="G1470" s="3">
        <f t="shared" si="52"/>
        <v>61400.70930000001</v>
      </c>
      <c r="H1470" s="3">
        <f t="shared" si="63"/>
        <v>0.73999999999068677</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70437.73</v>
      </c>
      <c r="D1471" s="2">
        <f>'RAS-funkcijski'!E75</f>
        <v>245365.99</v>
      </c>
      <c r="E1471" s="2">
        <v>0</v>
      </c>
      <c r="F1471" s="2">
        <v>0</v>
      </c>
      <c r="G1471" s="3">
        <f t="shared" si="52"/>
        <v>39843.049409999992</v>
      </c>
      <c r="H1471" s="3">
        <f t="shared" si="63"/>
        <v>0.28000000001338776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70437.73</v>
      </c>
      <c r="D1472" s="2">
        <f>'RAS-funkcijski'!E76</f>
        <v>162495.63</v>
      </c>
      <c r="E1472" s="2">
        <v>0</v>
      </c>
      <c r="F1472" s="2">
        <v>0</v>
      </c>
      <c r="G1472" s="3">
        <f t="shared" si="52"/>
        <v>28470.887279999999</v>
      </c>
      <c r="H1472" s="3">
        <f t="shared" si="63"/>
        <v>0.63999999999941792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82870.36</v>
      </c>
      <c r="E1477" s="2">
        <v>0</v>
      </c>
      <c r="F1477" s="2">
        <v>0</v>
      </c>
      <c r="G1477" s="3">
        <f t="shared" si="52"/>
        <v>12762.03544</v>
      </c>
      <c r="H1477" s="3">
        <f t="shared" si="63"/>
        <v>0.36000000000058208</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1622768.1600000001</v>
      </c>
      <c r="D1478" s="2">
        <f>'RAS-funkcijski'!E82</f>
        <v>2086964.1800000002</v>
      </c>
      <c r="E1478" s="2">
        <v>0</v>
      </c>
      <c r="F1478" s="2">
        <v>0</v>
      </c>
      <c r="G1478" s="3">
        <f t="shared" si="52"/>
        <v>452142.32856000005</v>
      </c>
      <c r="H1478" s="3">
        <f t="shared" si="63"/>
        <v>0.34000000031664968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14784.04</v>
      </c>
      <c r="D1480" s="2">
        <f>'RAS-funkcijski'!E84</f>
        <v>22687.5</v>
      </c>
      <c r="E1480" s="2">
        <v>0</v>
      </c>
      <c r="F1480" s="2">
        <v>0</v>
      </c>
      <c r="G1480" s="3">
        <f t="shared" si="52"/>
        <v>4812.7232000000004</v>
      </c>
      <c r="H1480" s="3">
        <f t="shared" si="63"/>
        <v>0.54000000000087311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482099.13</v>
      </c>
      <c r="D1481" s="2">
        <f>'RAS-funkcijski'!E85</f>
        <v>343071.52</v>
      </c>
      <c r="E1481" s="2">
        <v>0</v>
      </c>
      <c r="F1481" s="2">
        <v>0</v>
      </c>
      <c r="G1481" s="3">
        <f t="shared" si="52"/>
        <v>94627.615770000004</v>
      </c>
      <c r="H1481" s="3">
        <f t="shared" si="63"/>
        <v>0.60999999998603016</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356370.37</v>
      </c>
      <c r="D1482" s="2">
        <f>'RAS-funkcijski'!E86</f>
        <v>1217175.76</v>
      </c>
      <c r="E1482" s="2">
        <v>0</v>
      </c>
      <c r="F1482" s="2">
        <v>0</v>
      </c>
      <c r="G1482" s="3">
        <f t="shared" si="52"/>
        <v>228839.19498</v>
      </c>
      <c r="H1482" s="3">
        <f t="shared" si="63"/>
        <v>0.60999999998603016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769514.62</v>
      </c>
      <c r="D1484" s="2">
        <f>'RAS-funkcijski'!E88</f>
        <v>504029.4</v>
      </c>
      <c r="E1484" s="2">
        <v>0</v>
      </c>
      <c r="F1484" s="2">
        <v>0</v>
      </c>
      <c r="G1484" s="3">
        <f t="shared" si="52"/>
        <v>149316.16727999999</v>
      </c>
      <c r="H1484" s="3">
        <f t="shared" si="63"/>
        <v>0.78000000002793968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992340.96</v>
      </c>
      <c r="D1503" s="2">
        <f>'RAS-funkcijski'!E107</f>
        <v>1685656.08</v>
      </c>
      <c r="E1503" s="2">
        <v>0</v>
      </c>
      <c r="F1503" s="2">
        <v>0</v>
      </c>
      <c r="G1503" s="3">
        <f t="shared" si="52"/>
        <v>449456.27136000001</v>
      </c>
      <c r="H1503" s="3">
        <f t="shared" si="63"/>
        <v>0.12000000011175871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502065.17</v>
      </c>
      <c r="D1504" s="2">
        <f>'RAS-funkcijski'!E108</f>
        <v>1064911.21</v>
      </c>
      <c r="E1504" s="2">
        <v>0</v>
      </c>
      <c r="F1504" s="2">
        <v>0</v>
      </c>
      <c r="G1504" s="3">
        <f t="shared" si="52"/>
        <v>273716.30935999996</v>
      </c>
      <c r="H1504" s="3">
        <f t="shared" si="63"/>
        <v>0.37999999994644895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50000</v>
      </c>
      <c r="D1507" s="2">
        <f>'RAS-funkcijski'!E111</f>
        <v>50000</v>
      </c>
      <c r="E1507" s="2">
        <v>0</v>
      </c>
      <c r="F1507" s="2">
        <v>0</v>
      </c>
      <c r="G1507" s="3">
        <f t="shared" si="52"/>
        <v>16050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440275.79</v>
      </c>
      <c r="D1509" s="2">
        <f>'RAS-funkcijski'!E113</f>
        <v>570744.87</v>
      </c>
      <c r="E1509" s="2">
        <v>0</v>
      </c>
      <c r="F1509" s="2">
        <v>0</v>
      </c>
      <c r="G1509" s="3">
        <f t="shared" si="52"/>
        <v>172412.44276999999</v>
      </c>
      <c r="H1509" s="3">
        <f t="shared" si="63"/>
        <v>0.34000000002561137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966651.65</v>
      </c>
      <c r="D1510" s="2">
        <f>'RAS-funkcijski'!E114</f>
        <v>4838640.4300000006</v>
      </c>
      <c r="E1510" s="2">
        <v>0</v>
      </c>
      <c r="F1510" s="2">
        <v>0</v>
      </c>
      <c r="G1510" s="3">
        <f t="shared" si="52"/>
        <v>1170832.5761000002</v>
      </c>
      <c r="H1510" s="3">
        <f t="shared" si="63"/>
        <v>0.78000000061001629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812699.32000000007</v>
      </c>
      <c r="D1511" s="2">
        <f>'RAS-funkcijski'!E115</f>
        <v>4683565.1500000004</v>
      </c>
      <c r="E1511" s="2">
        <v>0</v>
      </c>
      <c r="F1511" s="2">
        <v>0</v>
      </c>
      <c r="G1511" s="3">
        <f t="shared" si="52"/>
        <v>1129961.08782</v>
      </c>
      <c r="H1511" s="3">
        <f t="shared" si="63"/>
        <v>0.47000000043772161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427769.62</v>
      </c>
      <c r="D1512" s="2">
        <f>'RAS-funkcijski'!E116</f>
        <v>4443243.6100000003</v>
      </c>
      <c r="E1512" s="2">
        <v>0</v>
      </c>
      <c r="F1512" s="2">
        <v>0</v>
      </c>
      <c r="G1512" s="3">
        <f t="shared" si="52"/>
        <v>1043196.7660800001</v>
      </c>
      <c r="H1512" s="3">
        <f t="shared" si="63"/>
        <v>0.76999999966938049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384929.7</v>
      </c>
      <c r="D1513" s="2">
        <f>'RAS-funkcijski'!E117</f>
        <v>240321.54</v>
      </c>
      <c r="E1513" s="2">
        <v>0</v>
      </c>
      <c r="F1513" s="2">
        <v>0</v>
      </c>
      <c r="G1513" s="3">
        <f t="shared" si="52"/>
        <v>97809.724140000006</v>
      </c>
      <c r="H1513" s="3">
        <f t="shared" si="63"/>
        <v>0.7599999999802094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153952.32999999999</v>
      </c>
      <c r="D1522" s="2">
        <f>'RAS-funkcijski'!E126</f>
        <v>155075.28</v>
      </c>
      <c r="E1522" s="2">
        <v>0</v>
      </c>
      <c r="F1522" s="2">
        <v>0</v>
      </c>
      <c r="G1522" s="3">
        <f t="shared" si="52"/>
        <v>56620.552580000003</v>
      </c>
      <c r="H1522" s="3">
        <f t="shared" si="63"/>
        <v>0.60999999998603016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457982.74</v>
      </c>
      <c r="D1525" s="2">
        <f>'RAS-funkcijski'!E129</f>
        <v>603991.44000000006</v>
      </c>
      <c r="E1525" s="2">
        <v>0</v>
      </c>
      <c r="F1525" s="2">
        <v>0</v>
      </c>
      <c r="G1525" s="3">
        <f t="shared" si="52"/>
        <v>208245.70250000001</v>
      </c>
      <c r="H1525" s="3">
        <f t="shared" si="63"/>
        <v>0.70000000006984919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4844.6000000000004</v>
      </c>
      <c r="D1529" s="2">
        <f>'RAS-funkcijski'!E133</f>
        <v>5105.41</v>
      </c>
      <c r="E1529" s="2">
        <v>0</v>
      </c>
      <c r="F1529" s="2">
        <v>0</v>
      </c>
      <c r="G1529" s="3">
        <f t="shared" si="52"/>
        <v>1942.1491800000001</v>
      </c>
      <c r="H1529" s="3">
        <f t="shared" si="63"/>
        <v>0.80999999999949068</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136216.6</v>
      </c>
      <c r="D1531" s="2">
        <f>'RAS-funkcijski'!E135</f>
        <v>171333.07</v>
      </c>
      <c r="E1531" s="2">
        <v>0</v>
      </c>
      <c r="F1531" s="2">
        <v>0</v>
      </c>
      <c r="G1531" s="3">
        <f t="shared" si="52"/>
        <v>62733.638940000004</v>
      </c>
      <c r="H1531" s="3">
        <f t="shared" si="63"/>
        <v>0.47000000000116415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53641.91</v>
      </c>
      <c r="D1533" s="2">
        <f>'RAS-funkcijski'!E137</f>
        <v>114768.79</v>
      </c>
      <c r="E1533" s="2">
        <v>0</v>
      </c>
      <c r="F1533" s="2">
        <v>0</v>
      </c>
      <c r="G1533" s="3">
        <f t="shared" si="52"/>
        <v>37662.872170000002</v>
      </c>
      <c r="H1533" s="3">
        <f t="shared" si="63"/>
        <v>0.30000000000291038</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263279.63</v>
      </c>
      <c r="D1536" s="2">
        <f>'RAS-funkcijski'!E140</f>
        <v>312784.17</v>
      </c>
      <c r="E1536" s="2">
        <v>0</v>
      </c>
      <c r="F1536" s="2">
        <v>0</v>
      </c>
      <c r="G1536" s="3">
        <f t="shared" si="52"/>
        <v>120883.32392</v>
      </c>
      <c r="H1536" s="3">
        <f t="shared" si="63"/>
        <v>0.53999999997904524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7502733.8500000006</v>
      </c>
      <c r="D1537" s="14">
        <f>'RAS-funkcijski'!E141</f>
        <v>14764045.049999999</v>
      </c>
      <c r="E1537" s="14">
        <v>0</v>
      </c>
      <c r="F1537" s="14">
        <v>0</v>
      </c>
      <c r="G1537" s="15">
        <f t="shared" si="52"/>
        <v>5073222.8811499998</v>
      </c>
      <c r="H1537" s="15">
        <f t="shared" si="63"/>
        <v>0.19999999832361937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286672.51</v>
      </c>
      <c r="D1538" s="7">
        <f>'P-VRIO'!E5</f>
        <v>2112822.9726330996</v>
      </c>
      <c r="E1538" s="7">
        <v>0</v>
      </c>
      <c r="F1538" s="7">
        <v>0</v>
      </c>
      <c r="G1538" s="8">
        <f t="shared" si="52"/>
        <v>4512.3184552661996</v>
      </c>
      <c r="H1538" s="8">
        <f t="shared" si="63"/>
        <v>0.51736690034158528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153640.91</v>
      </c>
      <c r="D1539" s="2">
        <f>'P-VRIO'!E6</f>
        <v>1701320.8826330998</v>
      </c>
      <c r="E1539" s="2">
        <v>0</v>
      </c>
      <c r="F1539" s="2">
        <v>0</v>
      </c>
      <c r="G1539" s="3">
        <f t="shared" si="52"/>
        <v>7112.5653505323999</v>
      </c>
      <c r="H1539" s="3">
        <f t="shared" si="63"/>
        <v>0.20736690019839443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153632.76999999999</v>
      </c>
      <c r="D1540" s="2">
        <f>'P-VRIO'!E7</f>
        <v>1701320.8826330998</v>
      </c>
      <c r="E1540" s="2">
        <v>0</v>
      </c>
      <c r="F1540" s="2">
        <v>0</v>
      </c>
      <c r="G1540" s="3">
        <f t="shared" si="52"/>
        <v>10668.8236057986</v>
      </c>
      <c r="H1540" s="3">
        <f t="shared" si="63"/>
        <v>0.34736690021236427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153632.76999999999</v>
      </c>
      <c r="D1542" s="2">
        <f>'P-VRIO'!E9</f>
        <v>1701320.8826330998</v>
      </c>
      <c r="E1542" s="2">
        <v>0</v>
      </c>
      <c r="F1542" s="2">
        <v>0</v>
      </c>
      <c r="G1542" s="3">
        <f t="shared" si="52"/>
        <v>17781.372676331001</v>
      </c>
      <c r="H1542" s="3">
        <f t="shared" si="63"/>
        <v>0.34736690021236427</v>
      </c>
      <c r="I1542" s="11">
        <f t="shared" si="64"/>
        <v>6176.6603080979312</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8.14</v>
      </c>
      <c r="D1547" s="2">
        <f>'P-VRIO'!E14</f>
        <v>0</v>
      </c>
      <c r="E1547" s="2">
        <v>0</v>
      </c>
      <c r="F1547" s="2">
        <v>0</v>
      </c>
      <c r="G1547" s="3">
        <f t="shared" si="52"/>
        <v>8.1400000000000014E-2</v>
      </c>
      <c r="H1547" s="3">
        <f t="shared" si="63"/>
        <v>0.14000000000000057</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8.14</v>
      </c>
      <c r="D1552" s="2">
        <f>'P-VRIO'!E19</f>
        <v>0</v>
      </c>
      <c r="E1552" s="2">
        <v>0</v>
      </c>
      <c r="F1552" s="2">
        <v>0</v>
      </c>
      <c r="G1552" s="3">
        <f t="shared" si="52"/>
        <v>0.1221</v>
      </c>
      <c r="H1552" s="3">
        <f t="shared" si="63"/>
        <v>0.14000000000000057</v>
      </c>
      <c r="I1552" s="11">
        <f t="shared" si="65"/>
        <v>1.7094000000000071E-2</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133031.6</v>
      </c>
      <c r="D1555" s="2">
        <f>'P-VRIO'!E22</f>
        <v>411502.09</v>
      </c>
      <c r="E1555" s="2">
        <v>0</v>
      </c>
      <c r="F1555" s="2">
        <v>0</v>
      </c>
      <c r="G1555" s="3">
        <f t="shared" si="52"/>
        <v>17208.644039999999</v>
      </c>
      <c r="H1555" s="3">
        <f t="shared" si="63"/>
        <v>0.4900000000197906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133031.6</v>
      </c>
      <c r="D1556" s="2">
        <f>'P-VRIO'!E23</f>
        <v>411502.09</v>
      </c>
      <c r="E1556" s="2">
        <v>0</v>
      </c>
      <c r="F1556" s="2">
        <v>0</v>
      </c>
      <c r="G1556" s="3">
        <f t="shared" si="52"/>
        <v>18164.679820000001</v>
      </c>
      <c r="H1556" s="3">
        <f t="shared" si="63"/>
        <v>0.4900000000197906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133031.6</v>
      </c>
      <c r="D1557" s="2">
        <f>'P-VRIO'!E24</f>
        <v>0</v>
      </c>
      <c r="E1557" s="2">
        <v>0</v>
      </c>
      <c r="F1557" s="2">
        <v>0</v>
      </c>
      <c r="G1557" s="3">
        <f t="shared" si="52"/>
        <v>2660.6320000000001</v>
      </c>
      <c r="H1557" s="3">
        <f t="shared" si="63"/>
        <v>0.39999999999417923</v>
      </c>
      <c r="I1557" s="11">
        <f t="shared" ref="I1557:I1562" si="66">G1557*H1557</f>
        <v>1064.2527999845131</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411502.09</v>
      </c>
      <c r="E1558" s="2">
        <v>0</v>
      </c>
      <c r="F1558" s="2">
        <v>0</v>
      </c>
      <c r="G1558" s="3">
        <f t="shared" si="52"/>
        <v>17283.087780000002</v>
      </c>
      <c r="H1558" s="3">
        <f t="shared" si="63"/>
        <v>9.0000000025611371E-2</v>
      </c>
      <c r="I1558" s="11">
        <f t="shared" si="66"/>
        <v>1555.4779006426438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2118508.9900000002</v>
      </c>
      <c r="D1582" s="7"/>
      <c r="E1582" s="7">
        <v>0</v>
      </c>
      <c r="F1582" s="7">
        <v>0</v>
      </c>
      <c r="G1582" s="8">
        <f t="shared" ref="G1582:G1686" si="70">B1582/1000*C1582</f>
        <v>2118.5089900000003</v>
      </c>
      <c r="H1582" s="8">
        <f t="shared" ref="H1582:H1686" si="71">ABS(C1582-ROUND(C1582,0))</f>
        <v>9.9999997764825821E-3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20113476.810000002</v>
      </c>
      <c r="D1583" s="2">
        <v>0</v>
      </c>
      <c r="E1583" s="2">
        <v>0</v>
      </c>
      <c r="F1583" s="2">
        <v>0</v>
      </c>
      <c r="G1583" s="3">
        <f t="shared" si="70"/>
        <v>40226.953620000008</v>
      </c>
      <c r="H1583" s="3">
        <f t="shared" si="71"/>
        <v>0.18999999761581421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1049522.54</v>
      </c>
      <c r="D1584" s="2">
        <v>0</v>
      </c>
      <c r="E1584" s="2">
        <v>0</v>
      </c>
      <c r="F1584" s="2">
        <v>0</v>
      </c>
      <c r="G1584" s="3">
        <f t="shared" si="70"/>
        <v>3148.5676200000003</v>
      </c>
      <c r="H1584" s="3">
        <f t="shared" si="71"/>
        <v>0.4599999999627471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5860305.6900000004</v>
      </c>
      <c r="D1585" s="2">
        <v>0</v>
      </c>
      <c r="E1585" s="2">
        <v>0</v>
      </c>
      <c r="F1585" s="2">
        <v>0</v>
      </c>
      <c r="G1585" s="3">
        <f t="shared" si="70"/>
        <v>23441.222760000001</v>
      </c>
      <c r="H1585" s="3">
        <f t="shared" si="71"/>
        <v>0.30999999959021807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907513.92</v>
      </c>
      <c r="D1586" s="2">
        <v>0</v>
      </c>
      <c r="E1586" s="2">
        <v>0</v>
      </c>
      <c r="F1586" s="2">
        <v>0</v>
      </c>
      <c r="G1586" s="3">
        <f t="shared" si="70"/>
        <v>4537.5696000000007</v>
      </c>
      <c r="H1586" s="3">
        <f t="shared" si="71"/>
        <v>7.9999999958090484E-2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2460351.5599999996</v>
      </c>
      <c r="D1587" s="2">
        <v>0</v>
      </c>
      <c r="E1587" s="2">
        <v>0</v>
      </c>
      <c r="F1587" s="2">
        <v>0</v>
      </c>
      <c r="G1587" s="3">
        <f t="shared" si="70"/>
        <v>14762.109359999999</v>
      </c>
      <c r="H1587" s="3">
        <f t="shared" si="71"/>
        <v>0.44000000040978193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35349.67</v>
      </c>
      <c r="D1588" s="2">
        <v>0</v>
      </c>
      <c r="E1588" s="2">
        <v>0</v>
      </c>
      <c r="F1588" s="2">
        <v>0</v>
      </c>
      <c r="G1588" s="3">
        <f t="shared" si="70"/>
        <v>247.44768999999999</v>
      </c>
      <c r="H1588" s="3">
        <f t="shared" si="71"/>
        <v>0.33000000000174623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927104.4</v>
      </c>
      <c r="D1591" s="2">
        <v>0</v>
      </c>
      <c r="E1591" s="2">
        <v>0</v>
      </c>
      <c r="F1591" s="2">
        <v>0</v>
      </c>
      <c r="G1591" s="3">
        <f t="shared" si="70"/>
        <v>9271.0439999999999</v>
      </c>
      <c r="H1591" s="3">
        <f t="shared" si="71"/>
        <v>0.40000000002328306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1512136.53</v>
      </c>
      <c r="D1592" s="2">
        <v>0</v>
      </c>
      <c r="E1592" s="2">
        <v>0</v>
      </c>
      <c r="F1592" s="2">
        <v>0</v>
      </c>
      <c r="G1592" s="3">
        <f t="shared" si="70"/>
        <v>16633.501830000001</v>
      </c>
      <c r="H1592" s="3">
        <f t="shared" si="71"/>
        <v>0.46999999997206032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17849.61</v>
      </c>
      <c r="D1593" s="2">
        <v>0</v>
      </c>
      <c r="E1593" s="2">
        <v>0</v>
      </c>
      <c r="F1593" s="2">
        <v>0</v>
      </c>
      <c r="G1593" s="3">
        <f t="shared" si="70"/>
        <v>214.19532000000001</v>
      </c>
      <c r="H1593" s="3">
        <f t="shared" si="71"/>
        <v>0.38999999999941792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8754380.1500000004</v>
      </c>
      <c r="D1594" s="2">
        <v>0</v>
      </c>
      <c r="E1594" s="2">
        <v>0</v>
      </c>
      <c r="F1594" s="2">
        <v>0</v>
      </c>
      <c r="G1594" s="3">
        <f t="shared" si="70"/>
        <v>113806.94194999999</v>
      </c>
      <c r="H1594" s="3">
        <f t="shared" si="71"/>
        <v>0.15000000037252903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2527326.86</v>
      </c>
      <c r="D1595" s="2">
        <v>0</v>
      </c>
      <c r="E1595" s="2">
        <v>0</v>
      </c>
      <c r="F1595" s="2">
        <v>0</v>
      </c>
      <c r="G1595" s="3">
        <f t="shared" si="70"/>
        <v>35382.57604</v>
      </c>
      <c r="H1595" s="3">
        <f t="shared" si="71"/>
        <v>0.14000000013038516</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2527326.86</v>
      </c>
      <c r="D1599" s="2">
        <v>0</v>
      </c>
      <c r="E1599" s="2">
        <v>0</v>
      </c>
      <c r="F1599" s="2">
        <v>0</v>
      </c>
      <c r="G1599" s="3">
        <f t="shared" si="70"/>
        <v>45491.883479999997</v>
      </c>
      <c r="H1599" s="3">
        <f t="shared" si="71"/>
        <v>0.14000000013038516</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1921941.57</v>
      </c>
      <c r="D1601" s="2">
        <v>0</v>
      </c>
      <c r="E1601" s="2">
        <v>0</v>
      </c>
      <c r="F1601" s="2">
        <v>0</v>
      </c>
      <c r="G1601" s="3">
        <f>B1601/1000*C1601</f>
        <v>38438.831400000003</v>
      </c>
      <c r="H1601" s="3">
        <f>ABS(C1601-ROUND(C1601,0))</f>
        <v>0.42999999993480742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16982380.98</v>
      </c>
      <c r="D1602" s="2">
        <v>0</v>
      </c>
      <c r="E1602" s="2">
        <v>0</v>
      </c>
      <c r="F1602" s="2">
        <v>0</v>
      </c>
      <c r="G1602" s="3">
        <f t="shared" si="70"/>
        <v>356630.00058000005</v>
      </c>
      <c r="H1602" s="3">
        <f t="shared" si="71"/>
        <v>1.9999999552965164E-2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1049165.54</v>
      </c>
      <c r="D1603" s="2">
        <v>0</v>
      </c>
      <c r="E1603" s="2">
        <v>0</v>
      </c>
      <c r="F1603" s="2">
        <v>0</v>
      </c>
      <c r="G1603" s="3">
        <f t="shared" si="70"/>
        <v>23081.641879999999</v>
      </c>
      <c r="H1603" s="3">
        <f t="shared" si="71"/>
        <v>0.4599999999627471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5916853.3899999997</v>
      </c>
      <c r="D1604" s="2">
        <v>0</v>
      </c>
      <c r="E1604" s="2">
        <v>0</v>
      </c>
      <c r="F1604" s="2">
        <v>0</v>
      </c>
      <c r="G1604" s="3">
        <f t="shared" si="70"/>
        <v>136087.62797</v>
      </c>
      <c r="H1604" s="3">
        <f t="shared" si="71"/>
        <v>0.38999999966472387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895906.25</v>
      </c>
      <c r="D1605" s="2">
        <v>0</v>
      </c>
      <c r="E1605" s="2">
        <v>0</v>
      </c>
      <c r="F1605" s="2">
        <v>0</v>
      </c>
      <c r="G1605" s="3">
        <f t="shared" si="70"/>
        <v>21501.75</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2529162.88</v>
      </c>
      <c r="D1606" s="2">
        <v>0</v>
      </c>
      <c r="E1606" s="2">
        <v>0</v>
      </c>
      <c r="F1606" s="2">
        <v>0</v>
      </c>
      <c r="G1606" s="3">
        <f t="shared" si="70"/>
        <v>63229.072</v>
      </c>
      <c r="H1606" s="3">
        <f t="shared" si="71"/>
        <v>0.12000000011175871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30934.639999999999</v>
      </c>
      <c r="D1607" s="2">
        <v>0</v>
      </c>
      <c r="E1607" s="2">
        <v>0</v>
      </c>
      <c r="F1607" s="2">
        <v>0</v>
      </c>
      <c r="G1607" s="3">
        <f t="shared" si="70"/>
        <v>804.30063999999993</v>
      </c>
      <c r="H1607" s="3">
        <f t="shared" si="71"/>
        <v>0.36000000000058208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947388.27</v>
      </c>
      <c r="D1610" s="2">
        <v>0</v>
      </c>
      <c r="E1610" s="2">
        <v>0</v>
      </c>
      <c r="F1610" s="2">
        <v>0</v>
      </c>
      <c r="G1610" s="3">
        <f t="shared" si="70"/>
        <v>27474.259830000003</v>
      </c>
      <c r="H1610" s="3">
        <f t="shared" si="71"/>
        <v>0.27000000001862645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1510619</v>
      </c>
      <c r="D1611" s="2">
        <v>0</v>
      </c>
      <c r="E1611" s="2">
        <v>0</v>
      </c>
      <c r="F1611" s="2">
        <v>0</v>
      </c>
      <c r="G1611" s="3">
        <f t="shared" si="70"/>
        <v>45318.57</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2842.35</v>
      </c>
      <c r="D1612" s="2">
        <v>0</v>
      </c>
      <c r="E1612" s="2">
        <v>0</v>
      </c>
      <c r="F1612" s="2">
        <v>0</v>
      </c>
      <c r="G1612" s="3">
        <f t="shared" si="70"/>
        <v>88.112849999999995</v>
      </c>
      <c r="H1612" s="3">
        <f t="shared" si="71"/>
        <v>0.34999999999990905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8181135.8399999999</v>
      </c>
      <c r="D1613" s="2">
        <v>0</v>
      </c>
      <c r="E1613" s="2">
        <v>0</v>
      </c>
      <c r="F1613" s="2">
        <v>0</v>
      </c>
      <c r="G1613" s="3">
        <f t="shared" si="70"/>
        <v>261796.34688</v>
      </c>
      <c r="H1613" s="3">
        <f t="shared" si="71"/>
        <v>0.16000000014901161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139208.64000000001</v>
      </c>
      <c r="D1614" s="2">
        <v>0</v>
      </c>
      <c r="E1614" s="2">
        <v>0</v>
      </c>
      <c r="F1614" s="2">
        <v>0</v>
      </c>
      <c r="G1614" s="3">
        <f t="shared" si="70"/>
        <v>4593.8851200000008</v>
      </c>
      <c r="H1614" s="3">
        <f t="shared" si="71"/>
        <v>0.35999999998603016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139208.64000000001</v>
      </c>
      <c r="D1618" s="2">
        <v>0</v>
      </c>
      <c r="E1618" s="2">
        <v>0</v>
      </c>
      <c r="F1618" s="2">
        <v>0</v>
      </c>
      <c r="G1618" s="3">
        <f t="shared" si="70"/>
        <v>5150.7196800000002</v>
      </c>
      <c r="H1618" s="3">
        <f t="shared" si="71"/>
        <v>0.35999999998603016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1696017.5699999998</v>
      </c>
      <c r="D1620" s="2">
        <v>0</v>
      </c>
      <c r="E1620" s="2">
        <v>0</v>
      </c>
      <c r="F1620" s="2">
        <v>0</v>
      </c>
      <c r="G1620" s="3">
        <f>B1620/1000*C1620</f>
        <v>66144.685229999988</v>
      </c>
      <c r="H1620" s="3">
        <f>ABS(C1620-ROUND(C1620,0))</f>
        <v>0.43000000016763806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5249604.820000004</v>
      </c>
      <c r="D1621" s="2">
        <v>0</v>
      </c>
      <c r="E1621" s="2">
        <v>0</v>
      </c>
      <c r="F1621" s="2">
        <v>0</v>
      </c>
      <c r="G1621" s="3">
        <f t="shared" si="70"/>
        <v>209984.19280000016</v>
      </c>
      <c r="H1621" s="3">
        <f t="shared" si="71"/>
        <v>0.17999999597668648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5249604.8199999994</v>
      </c>
      <c r="D1681" s="2">
        <v>0</v>
      </c>
      <c r="E1681" s="2">
        <v>0</v>
      </c>
      <c r="F1681" s="2">
        <v>0</v>
      </c>
      <c r="G1681" s="3">
        <f t="shared" si="70"/>
        <v>524960.48199999996</v>
      </c>
      <c r="H1681" s="3">
        <f t="shared" si="71"/>
        <v>0.18000000063329935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10151.43</v>
      </c>
      <c r="D1682" s="2">
        <v>0</v>
      </c>
      <c r="E1682" s="2">
        <v>0</v>
      </c>
      <c r="F1682" s="2">
        <v>0</v>
      </c>
      <c r="G1682" s="3">
        <f t="shared" si="70"/>
        <v>1025.2944300000001</v>
      </c>
      <c r="H1682" s="3">
        <f t="shared" si="71"/>
        <v>0.43000000000029104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375801.72000000003</v>
      </c>
      <c r="D1683" s="2">
        <v>0</v>
      </c>
      <c r="E1683" s="2">
        <v>0</v>
      </c>
      <c r="F1683" s="2">
        <v>0</v>
      </c>
      <c r="G1683" s="3">
        <f t="shared" si="70"/>
        <v>38331.775439999998</v>
      </c>
      <c r="H1683" s="3">
        <f t="shared" si="71"/>
        <v>0.27999999996973202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1152224.1399999999</v>
      </c>
      <c r="D1684" s="2">
        <v>0</v>
      </c>
      <c r="E1684" s="2">
        <v>0</v>
      </c>
      <c r="F1684" s="2">
        <v>0</v>
      </c>
      <c r="G1684" s="3">
        <f t="shared" si="70"/>
        <v>118679.08641999998</v>
      </c>
      <c r="H1684" s="3">
        <f t="shared" si="71"/>
        <v>0.13999999989755452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3470937.89</v>
      </c>
      <c r="D1685" s="2">
        <v>0</v>
      </c>
      <c r="E1685" s="2">
        <v>0</v>
      </c>
      <c r="F1685" s="2">
        <v>0</v>
      </c>
      <c r="G1685" s="3">
        <f>B1685/1000*C1685</f>
        <v>360977.54055999999</v>
      </c>
      <c r="H1685" s="3">
        <f>ABS(C1685-ROUND(C1685,0))</f>
        <v>0.10999999986961484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240489.64</v>
      </c>
      <c r="D1686" s="14">
        <v>0</v>
      </c>
      <c r="E1686" s="14">
        <v>0</v>
      </c>
      <c r="F1686" s="14">
        <v>0</v>
      </c>
      <c r="G1686" s="15">
        <f t="shared" si="70"/>
        <v>25251.412199999999</v>
      </c>
      <c r="H1686" s="15">
        <f t="shared" si="71"/>
        <v>0.35999999998603016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2019</v>
      </c>
      <c r="B1" s="397"/>
      <c r="C1" s="397"/>
    </row>
    <row r="2" spans="1:16" ht="33" customHeight="1" x14ac:dyDescent="0.2">
      <c r="A2" s="398" t="s">
        <v>2020</v>
      </c>
      <c r="B2" s="399"/>
      <c r="C2" s="396"/>
      <c r="D2" s="5"/>
      <c r="E2" s="5"/>
      <c r="F2" s="5"/>
      <c r="G2" s="5"/>
      <c r="H2" s="5"/>
      <c r="I2" s="5"/>
      <c r="J2" s="5"/>
      <c r="K2" s="5"/>
      <c r="L2" s="5"/>
      <c r="M2" s="5"/>
      <c r="N2" s="5"/>
      <c r="O2" s="5"/>
      <c r="P2" s="5"/>
    </row>
    <row r="3" spans="1:16" ht="18.75" customHeight="1" x14ac:dyDescent="0.2">
      <c r="A3" s="222" t="s">
        <v>2021</v>
      </c>
      <c r="B3" s="400"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6" t="s">
        <v>2103</v>
      </c>
      <c r="C46" s="396"/>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401" t="s">
        <v>2127</v>
      </c>
      <c r="C58" s="402"/>
      <c r="D58" s="5"/>
      <c r="E58" s="5"/>
      <c r="F58" s="5"/>
      <c r="G58" s="5"/>
      <c r="H58" s="5"/>
      <c r="I58" s="5"/>
      <c r="J58" s="5"/>
      <c r="K58" s="5"/>
      <c r="L58" s="5"/>
      <c r="M58" s="5"/>
      <c r="N58" s="5"/>
      <c r="O58" s="5"/>
      <c r="P58" s="5"/>
    </row>
    <row r="59" spans="1:16" ht="46.5" customHeight="1" x14ac:dyDescent="0.2">
      <c r="A59" s="302" t="s">
        <v>2128</v>
      </c>
      <c r="B59" s="393" t="s">
        <v>2129</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28452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1984</v>
      </c>
      <c r="G12" s="327"/>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3"/>
      <c r="F13" s="360" t="s">
        <v>1987</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1977</v>
      </c>
      <c r="B17" s="359" t="str">
        <f>'PR-RAS'!B6</f>
        <v>PRIHODI POSLOVANJA (šifre 61+62+63+64+65+66+67+68)</v>
      </c>
      <c r="C17" s="355"/>
      <c r="D17" s="355"/>
      <c r="E17" s="355"/>
      <c r="F17" s="356"/>
      <c r="G17" s="28" t="str">
        <f>'PR-RAS'!C6</f>
        <v>6</v>
      </c>
      <c r="H17" s="275">
        <f>'PR-RAS'!D6</f>
        <v>9982814.6800000016</v>
      </c>
      <c r="I17" s="275">
        <f>'PR-RAS'!E6</f>
        <v>13069855.319999997</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7488633.0999999996</v>
      </c>
      <c r="I18" s="275">
        <f>'PR-RAS'!E152</f>
        <v>8834536.0999999996</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2067795.3300000029</v>
      </c>
      <c r="I19" s="275">
        <f>'PR-RAS'!E649</f>
        <v>33624.019999995828</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3" t="s">
        <v>8</v>
      </c>
      <c r="C21" s="344"/>
      <c r="D21" s="344"/>
      <c r="E21" s="344"/>
      <c r="F21" s="345"/>
      <c r="G21" s="201" t="s">
        <v>9</v>
      </c>
      <c r="H21" s="265" t="s">
        <v>1989</v>
      </c>
      <c r="I21" s="266" t="s">
        <v>1990</v>
      </c>
      <c r="J21" s="5"/>
      <c r="K21" s="5"/>
      <c r="L21" s="5"/>
      <c r="M21" s="5"/>
      <c r="N21" s="5"/>
      <c r="O21" s="5"/>
      <c r="P21" s="5"/>
      <c r="Q21" s="5"/>
      <c r="R21" s="5"/>
      <c r="S21" s="5"/>
      <c r="T21" s="5"/>
      <c r="U21" s="5"/>
      <c r="V21" s="5"/>
      <c r="W21" s="5"/>
    </row>
    <row r="22" spans="1:23" ht="12.75" customHeight="1" x14ac:dyDescent="0.2">
      <c r="A22" s="340" t="s">
        <v>1980</v>
      </c>
      <c r="B22" s="359" t="str">
        <f>BILANCA!B7</f>
        <v>Nefinancijska imovina (šifre 01+02+03+04+05+06)</v>
      </c>
      <c r="C22" s="355"/>
      <c r="D22" s="355"/>
      <c r="E22" s="355"/>
      <c r="F22" s="356"/>
      <c r="G22" s="126" t="str">
        <f>BILANCA!C7</f>
        <v>B002</v>
      </c>
      <c r="H22" s="275">
        <f>BILANCA!D7</f>
        <v>33734623.790000007</v>
      </c>
      <c r="I22" s="275">
        <f>BILANCA!E7</f>
        <v>40705366.810000002</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4302578.41</v>
      </c>
      <c r="I23" s="275">
        <f>BILANCA!E69</f>
        <v>3574891.31</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2135947.14</v>
      </c>
      <c r="I24" s="275">
        <f>BILANCA!E177</f>
        <v>5249604.82</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35901255.060000002</v>
      </c>
      <c r="I25" s="275">
        <f>BILANCA!E251</f>
        <v>39030653.29999999</v>
      </c>
      <c r="J25" s="5"/>
      <c r="K25" s="5"/>
      <c r="L25" s="5"/>
      <c r="M25" s="5"/>
      <c r="N25" s="5"/>
      <c r="O25" s="5"/>
      <c r="P25" s="5"/>
      <c r="Q25" s="5"/>
      <c r="R25" s="5"/>
      <c r="S25" s="5"/>
      <c r="T25" s="5"/>
      <c r="U25" s="5"/>
      <c r="V25" s="5"/>
      <c r="W25" s="5"/>
    </row>
    <row r="26" spans="1:23" ht="48" x14ac:dyDescent="0.2">
      <c r="A26" s="200" t="s">
        <v>1988</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1991</v>
      </c>
      <c r="B27" s="359" t="str">
        <f>'RAS-funkcijski'!B5</f>
        <v>Opće javne usluge (šifre 011+012+013+014 do 018)</v>
      </c>
      <c r="C27" s="355"/>
      <c r="D27" s="355"/>
      <c r="E27" s="355"/>
      <c r="F27" s="356"/>
      <c r="G27" s="126" t="str">
        <f>'RAS-funkcijski'!C5</f>
        <v>01</v>
      </c>
      <c r="H27" s="275">
        <f>'RAS-funkcijski'!D5</f>
        <v>1428532.0399999998</v>
      </c>
      <c r="I27" s="275">
        <f>'RAS-funkcijski'!E5</f>
        <v>1677787.1</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1811870.57</v>
      </c>
      <c r="I28" s="275">
        <f>'RAS-funkcijski'!E35</f>
        <v>3471439.83</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769514.62</v>
      </c>
      <c r="I29" s="275">
        <f>'RAS-funkcijski'!E88</f>
        <v>504029.4</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966651.65</v>
      </c>
      <c r="I30" s="275">
        <f>'RAS-funkcijski'!E114</f>
        <v>4838640.4300000006</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7502733.8500000006</v>
      </c>
      <c r="I31" s="275">
        <f>'RAS-funkcijski'!E141</f>
        <v>14764045.049999999</v>
      </c>
      <c r="J31" s="5"/>
      <c r="K31" s="5"/>
      <c r="L31" s="5"/>
      <c r="M31" s="5"/>
      <c r="N31" s="5"/>
      <c r="O31" s="5"/>
      <c r="P31" s="5"/>
      <c r="Q31" s="5"/>
      <c r="R31" s="5"/>
      <c r="S31" s="5"/>
      <c r="T31" s="5"/>
      <c r="U31" s="5"/>
      <c r="V31" s="5"/>
      <c r="W31" s="5"/>
    </row>
    <row r="32" spans="1:23" ht="29.25" customHeight="1" x14ac:dyDescent="0.2">
      <c r="A32" s="200" t="s">
        <v>1988</v>
      </c>
      <c r="B32" s="343" t="s">
        <v>8</v>
      </c>
      <c r="C32" s="344"/>
      <c r="D32" s="344"/>
      <c r="E32" s="344"/>
      <c r="F32" s="345"/>
      <c r="G32" s="201" t="s">
        <v>9</v>
      </c>
      <c r="H32" s="265" t="s">
        <v>1992</v>
      </c>
      <c r="I32" s="266" t="s">
        <v>1993</v>
      </c>
      <c r="J32" s="5"/>
      <c r="K32" s="5"/>
      <c r="L32" s="5"/>
      <c r="M32" s="5"/>
      <c r="N32" s="5"/>
      <c r="O32" s="5"/>
      <c r="P32" s="5"/>
      <c r="Q32" s="5"/>
      <c r="R32" s="5"/>
      <c r="S32" s="5"/>
      <c r="T32" s="5"/>
      <c r="U32" s="5"/>
      <c r="V32" s="5"/>
      <c r="W32" s="5"/>
    </row>
    <row r="33" spans="1:23" ht="12.75" customHeight="1" x14ac:dyDescent="0.2">
      <c r="A33" s="340" t="s">
        <v>1982</v>
      </c>
      <c r="B33" s="354" t="str">
        <f>'P-VRIO'!B5</f>
        <v>Promjene u vrijednosti i obujmu imovine (šifre 91511+91512)</v>
      </c>
      <c r="C33" s="355"/>
      <c r="D33" s="355"/>
      <c r="E33" s="355"/>
      <c r="F33" s="356"/>
      <c r="G33" s="126" t="str">
        <f>'P-VRIO'!C5</f>
        <v>9151</v>
      </c>
      <c r="H33" s="275">
        <f>'P-VRIO'!D5</f>
        <v>286672.51</v>
      </c>
      <c r="I33" s="275">
        <f>'P-VRIO'!E5</f>
        <v>2112822.9726330996</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133031.6</v>
      </c>
      <c r="I34" s="275">
        <f>'P-VRIO'!E22</f>
        <v>411502.09</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3" t="s">
        <v>8</v>
      </c>
      <c r="C37" s="344"/>
      <c r="D37" s="344"/>
      <c r="E37" s="344"/>
      <c r="F37" s="345"/>
      <c r="G37" s="201" t="s">
        <v>9</v>
      </c>
      <c r="H37" s="265" t="s">
        <v>1989</v>
      </c>
      <c r="I37" s="266" t="s">
        <v>1951</v>
      </c>
      <c r="J37" s="5"/>
      <c r="K37" s="5"/>
      <c r="L37" s="5"/>
      <c r="M37" s="5"/>
      <c r="N37" s="5"/>
      <c r="O37" s="5"/>
      <c r="P37" s="5"/>
      <c r="Q37" s="5"/>
      <c r="R37" s="5"/>
      <c r="S37" s="5"/>
      <c r="T37" s="5"/>
      <c r="U37" s="5"/>
      <c r="V37" s="5"/>
      <c r="W37" s="5"/>
    </row>
    <row r="38" spans="1:23" ht="12.75" customHeight="1" x14ac:dyDescent="0.2">
      <c r="A38" s="340" t="s">
        <v>1983</v>
      </c>
      <c r="B38" s="359" t="str">
        <f>OBVEZE!B5</f>
        <v>Stanje obveza 1. siječnja (=stanju obveza iz Izvještaja o obvezama na 31. prosinca prethodne godine)</v>
      </c>
      <c r="C38" s="355"/>
      <c r="D38" s="355"/>
      <c r="E38" s="355"/>
      <c r="F38" s="356"/>
      <c r="G38" s="126" t="str">
        <f>OBVEZE!C5</f>
        <v>V001</v>
      </c>
      <c r="H38" s="275">
        <f>OBVEZE!D5</f>
        <v>2118508.9900000002</v>
      </c>
      <c r="I38" s="275" t="s">
        <v>1994</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1994</v>
      </c>
      <c r="I39" s="275">
        <f>OBVEZE!D44</f>
        <v>5249604.820000004</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1994</v>
      </c>
      <c r="I41" s="276">
        <f>OBVEZE!D104</f>
        <v>5249604.8199999994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9982814.6800000016</v>
      </c>
      <c r="E6" s="60">
        <f>E7+E43+E49+E82+E106+E125+E134+E140</f>
        <v>13069855.319999997</v>
      </c>
      <c r="F6" s="45">
        <f t="shared" ref="F6:F132" si="0">IF(D6&lt;&gt;0,IF(E6/D6&gt;=100,"&gt;&gt;100",E6/D6*100),"-")</f>
        <v>130.9235495093854</v>
      </c>
    </row>
    <row r="7" spans="1:24" ht="12.75" customHeight="1" x14ac:dyDescent="0.2">
      <c r="A7" s="63">
        <v>61</v>
      </c>
      <c r="B7" s="220" t="s">
        <v>17</v>
      </c>
      <c r="C7" s="247" t="s">
        <v>18</v>
      </c>
      <c r="D7" s="60">
        <f>D8+D17+D23+D29+D36+D39</f>
        <v>7955468.2000000002</v>
      </c>
      <c r="E7" s="60">
        <f>E8+E17+E23+E29+E36+E39</f>
        <v>8706681.4499999974</v>
      </c>
      <c r="F7" s="45">
        <f t="shared" si="0"/>
        <v>109.44272833621528</v>
      </c>
    </row>
    <row r="8" spans="1:24" ht="12.75" customHeight="1" x14ac:dyDescent="0.2">
      <c r="A8" s="63">
        <v>611</v>
      </c>
      <c r="B8" s="220" t="s">
        <v>19</v>
      </c>
      <c r="C8" s="247" t="s">
        <v>20</v>
      </c>
      <c r="D8" s="60">
        <f>SUM(D9:D14)-D15-D16</f>
        <v>7748920.5499999998</v>
      </c>
      <c r="E8" s="60">
        <f>SUM(E9:E14)-E15-E16</f>
        <v>8634319.9599999972</v>
      </c>
      <c r="F8" s="45">
        <f t="shared" si="0"/>
        <v>111.42609998756534</v>
      </c>
    </row>
    <row r="9" spans="1:24" ht="12.75" customHeight="1" x14ac:dyDescent="0.2">
      <c r="A9" s="63">
        <v>6111</v>
      </c>
      <c r="B9" s="65" t="s">
        <v>21</v>
      </c>
      <c r="C9" s="247" t="s">
        <v>22</v>
      </c>
      <c r="D9" s="194">
        <v>7221355.9900000002</v>
      </c>
      <c r="E9" s="194">
        <v>8233113.3300000001</v>
      </c>
      <c r="F9" s="45">
        <f t="shared" si="0"/>
        <v>114.01062821720826</v>
      </c>
    </row>
    <row r="10" spans="1:24" ht="12.75" customHeight="1" x14ac:dyDescent="0.2">
      <c r="A10" s="63">
        <v>6112</v>
      </c>
      <c r="B10" s="65" t="s">
        <v>23</v>
      </c>
      <c r="C10" s="247" t="s">
        <v>24</v>
      </c>
      <c r="D10" s="194">
        <v>441458.21</v>
      </c>
      <c r="E10" s="194">
        <v>475045.53</v>
      </c>
      <c r="F10" s="45">
        <f t="shared" si="0"/>
        <v>107.60826715625021</v>
      </c>
    </row>
    <row r="11" spans="1:24" ht="12.75" customHeight="1" x14ac:dyDescent="0.2">
      <c r="A11" s="63">
        <v>6113</v>
      </c>
      <c r="B11" s="65" t="s">
        <v>25</v>
      </c>
      <c r="C11" s="247" t="s">
        <v>26</v>
      </c>
      <c r="D11" s="194">
        <v>190572.01</v>
      </c>
      <c r="E11" s="194">
        <v>204603.27</v>
      </c>
      <c r="F11" s="45">
        <f t="shared" si="0"/>
        <v>107.36270767149907</v>
      </c>
    </row>
    <row r="12" spans="1:24" ht="12.75" customHeight="1" x14ac:dyDescent="0.2">
      <c r="A12" s="63">
        <v>6114</v>
      </c>
      <c r="B12" s="65" t="s">
        <v>27</v>
      </c>
      <c r="C12" s="247" t="s">
        <v>28</v>
      </c>
      <c r="D12" s="194">
        <v>558487.18000000005</v>
      </c>
      <c r="E12" s="194">
        <v>659146.86</v>
      </c>
      <c r="F12" s="45">
        <f t="shared" si="0"/>
        <v>118.02363305814825</v>
      </c>
    </row>
    <row r="13" spans="1:24" ht="12.75" customHeight="1" x14ac:dyDescent="0.2">
      <c r="A13" s="63">
        <v>6115</v>
      </c>
      <c r="B13" s="65" t="s">
        <v>29</v>
      </c>
      <c r="C13" s="247" t="s">
        <v>30</v>
      </c>
      <c r="D13" s="194">
        <v>199760.87</v>
      </c>
      <c r="E13" s="194">
        <v>212741.62</v>
      </c>
      <c r="F13" s="45">
        <f t="shared" si="0"/>
        <v>106.49814450647916</v>
      </c>
    </row>
    <row r="14" spans="1:24" ht="12.75" customHeight="1" x14ac:dyDescent="0.2">
      <c r="A14" s="63">
        <v>6116</v>
      </c>
      <c r="B14" s="65" t="s">
        <v>31</v>
      </c>
      <c r="C14" s="247" t="s">
        <v>32</v>
      </c>
      <c r="D14" s="194">
        <v>1558.15</v>
      </c>
      <c r="E14" s="194">
        <v>305.75</v>
      </c>
      <c r="F14" s="45">
        <f t="shared" si="0"/>
        <v>19.622629400250297</v>
      </c>
    </row>
    <row r="15" spans="1:24" ht="12.75" customHeight="1" x14ac:dyDescent="0.2">
      <c r="A15" s="63">
        <v>6117</v>
      </c>
      <c r="B15" s="220" t="s">
        <v>33</v>
      </c>
      <c r="C15" s="247" t="s">
        <v>34</v>
      </c>
      <c r="D15" s="194">
        <v>864271.86</v>
      </c>
      <c r="E15" s="194">
        <v>1150636.3999999999</v>
      </c>
      <c r="F15" s="45">
        <f t="shared" si="0"/>
        <v>133.13361839641522</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206547.65</v>
      </c>
      <c r="E23" s="60">
        <f t="shared" si="2"/>
        <v>71770.559999999998</v>
      </c>
      <c r="F23" s="45">
        <f t="shared" si="0"/>
        <v>34.747701075272467</v>
      </c>
    </row>
    <row r="24" spans="1:6" ht="12.75" customHeight="1" x14ac:dyDescent="0.2">
      <c r="A24" s="63">
        <v>6131</v>
      </c>
      <c r="B24" s="65" t="s">
        <v>51</v>
      </c>
      <c r="C24" s="247" t="s">
        <v>52</v>
      </c>
      <c r="D24" s="194">
        <v>5871.1</v>
      </c>
      <c r="E24" s="194">
        <v>24054.51</v>
      </c>
      <c r="F24" s="45">
        <f t="shared" si="0"/>
        <v>409.7104460833574</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200676.55</v>
      </c>
      <c r="E27" s="194">
        <v>47716.05</v>
      </c>
      <c r="F27" s="45">
        <f t="shared" si="0"/>
        <v>23.777591352851147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590.92999999999995</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v>590.92999999999995</v>
      </c>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1205858.1800000002</v>
      </c>
      <c r="E49" s="60">
        <f>E50+E53+E58+E61+E64+E68+E71+E74+E77</f>
        <v>3676249.0300000003</v>
      </c>
      <c r="F49" s="45">
        <f t="shared" si="0"/>
        <v>304.86578695348732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507900.4</v>
      </c>
      <c r="E58" s="60">
        <f t="shared" si="9"/>
        <v>858072.05</v>
      </c>
      <c r="F58" s="45">
        <f t="shared" si="0"/>
        <v>168.94494471750761</v>
      </c>
    </row>
    <row r="59" spans="1:6" ht="24" x14ac:dyDescent="0.2">
      <c r="A59" s="63">
        <v>6331</v>
      </c>
      <c r="B59" s="65" t="s">
        <v>121</v>
      </c>
      <c r="C59" s="247" t="s">
        <v>122</v>
      </c>
      <c r="D59" s="194">
        <v>229469.87</v>
      </c>
      <c r="E59" s="194">
        <v>225306.38</v>
      </c>
      <c r="F59" s="45">
        <f t="shared" si="0"/>
        <v>98.185604933667321</v>
      </c>
    </row>
    <row r="60" spans="1:6" ht="24" x14ac:dyDescent="0.2">
      <c r="A60" s="63">
        <v>6332</v>
      </c>
      <c r="B60" s="65" t="s">
        <v>123</v>
      </c>
      <c r="C60" s="247" t="s">
        <v>124</v>
      </c>
      <c r="D60" s="194">
        <v>278430.53000000003</v>
      </c>
      <c r="E60" s="194">
        <v>632765.67000000004</v>
      </c>
      <c r="F60" s="45">
        <f t="shared" si="0"/>
        <v>227.26159735428436</v>
      </c>
    </row>
    <row r="61" spans="1:6" ht="12.75" customHeight="1" x14ac:dyDescent="0.2">
      <c r="A61" s="63">
        <v>634</v>
      </c>
      <c r="B61" s="65" t="s">
        <v>125</v>
      </c>
      <c r="C61" s="247" t="s">
        <v>126</v>
      </c>
      <c r="D61" s="60">
        <f t="shared" ref="D61:E61" si="10">SUM(D62:D63)</f>
        <v>381395.9</v>
      </c>
      <c r="E61" s="60">
        <f t="shared" si="10"/>
        <v>643511.56000000006</v>
      </c>
      <c r="F61" s="45">
        <f t="shared" si="0"/>
        <v>168.72534812251524</v>
      </c>
    </row>
    <row r="62" spans="1:6" ht="12.75" customHeight="1" x14ac:dyDescent="0.2">
      <c r="A62" s="63">
        <v>6341</v>
      </c>
      <c r="B62" s="65" t="s">
        <v>127</v>
      </c>
      <c r="C62" s="247" t="s">
        <v>128</v>
      </c>
      <c r="D62" s="194">
        <v>237667</v>
      </c>
      <c r="E62" s="194">
        <v>270411.90000000002</v>
      </c>
      <c r="F62" s="45">
        <f t="shared" si="0"/>
        <v>113.77763846053513</v>
      </c>
    </row>
    <row r="63" spans="1:6" ht="12.75" customHeight="1" x14ac:dyDescent="0.2">
      <c r="A63" s="63">
        <v>6342</v>
      </c>
      <c r="B63" s="65" t="s">
        <v>129</v>
      </c>
      <c r="C63" s="247" t="s">
        <v>130</v>
      </c>
      <c r="D63" s="194">
        <v>143728.9</v>
      </c>
      <c r="E63" s="194">
        <v>373099.66</v>
      </c>
      <c r="F63" s="45">
        <f t="shared" si="0"/>
        <v>259.58569223030304</v>
      </c>
    </row>
    <row r="64" spans="1:6" ht="24" x14ac:dyDescent="0.2">
      <c r="A64" s="63">
        <v>635</v>
      </c>
      <c r="B64" s="65" t="s">
        <v>131</v>
      </c>
      <c r="C64" s="247" t="s">
        <v>132</v>
      </c>
      <c r="D64" s="60">
        <f>SUM(D65:D67)</f>
        <v>295452.01</v>
      </c>
      <c r="E64" s="60">
        <f>SUM(E65:E67)</f>
        <v>331970.40999999997</v>
      </c>
      <c r="F64" s="45">
        <f t="shared" si="0"/>
        <v>112.36017991551317</v>
      </c>
    </row>
    <row r="65" spans="1:6" ht="12.75" customHeight="1" x14ac:dyDescent="0.2">
      <c r="A65" s="63">
        <v>6351</v>
      </c>
      <c r="B65" s="65" t="s">
        <v>133</v>
      </c>
      <c r="C65" s="247" t="s">
        <v>134</v>
      </c>
      <c r="D65" s="194">
        <v>268951.01</v>
      </c>
      <c r="E65" s="194">
        <v>297261.40999999997</v>
      </c>
      <c r="F65" s="45">
        <f t="shared" si="0"/>
        <v>110.52622929358024</v>
      </c>
    </row>
    <row r="66" spans="1:6" ht="12.75" customHeight="1" x14ac:dyDescent="0.2">
      <c r="A66" s="63">
        <v>6352</v>
      </c>
      <c r="B66" s="64" t="s">
        <v>135</v>
      </c>
      <c r="C66" s="247" t="s">
        <v>136</v>
      </c>
      <c r="D66" s="194">
        <v>26501</v>
      </c>
      <c r="E66" s="194">
        <v>34709</v>
      </c>
      <c r="F66" s="45">
        <f t="shared" si="0"/>
        <v>130.97241613524017</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21109.87</v>
      </c>
      <c r="E74" s="60">
        <f t="shared" si="13"/>
        <v>1842695.01</v>
      </c>
      <c r="F74" s="45">
        <f t="shared" si="0"/>
        <v>8729.0684878684715</v>
      </c>
    </row>
    <row r="75" spans="1:6" ht="12.75" customHeight="1" x14ac:dyDescent="0.2">
      <c r="A75" s="63" t="s">
        <v>153</v>
      </c>
      <c r="B75" s="65" t="s">
        <v>154</v>
      </c>
      <c r="C75" s="247" t="s">
        <v>153</v>
      </c>
      <c r="D75" s="194">
        <v>21109.87</v>
      </c>
      <c r="E75" s="194">
        <v>70602.44</v>
      </c>
      <c r="F75" s="45">
        <f t="shared" si="0"/>
        <v>334.45227279940622</v>
      </c>
    </row>
    <row r="76" spans="1:6" ht="12.75" customHeight="1" x14ac:dyDescent="0.2">
      <c r="A76" s="63" t="s">
        <v>155</v>
      </c>
      <c r="B76" s="65" t="s">
        <v>156</v>
      </c>
      <c r="C76" s="247" t="s">
        <v>155</v>
      </c>
      <c r="D76" s="194">
        <v>0</v>
      </c>
      <c r="E76" s="194">
        <v>1772092.57</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99299.81</v>
      </c>
      <c r="E82" s="60">
        <f t="shared" si="15"/>
        <v>98776.89</v>
      </c>
      <c r="F82" s="45">
        <f t="shared" si="0"/>
        <v>99.473392748687033</v>
      </c>
    </row>
    <row r="83" spans="1:6" ht="12.75" customHeight="1" x14ac:dyDescent="0.2">
      <c r="A83" s="63">
        <v>641</v>
      </c>
      <c r="B83" s="64" t="s">
        <v>169</v>
      </c>
      <c r="C83" s="247" t="s">
        <v>170</v>
      </c>
      <c r="D83" s="60">
        <f t="shared" ref="D83:E83" si="16">SUM(D84:D90)</f>
        <v>3872.9900000000002</v>
      </c>
      <c r="E83" s="60">
        <f t="shared" si="16"/>
        <v>1540.3400000000001</v>
      </c>
      <c r="F83" s="45">
        <f t="shared" si="0"/>
        <v>39.771339456079154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3052.8</v>
      </c>
      <c r="E85" s="194">
        <v>1270.45</v>
      </c>
      <c r="F85" s="45">
        <f t="shared" si="0"/>
        <v>41.615893605870021</v>
      </c>
    </row>
    <row r="86" spans="1:6" ht="12.75" customHeight="1" x14ac:dyDescent="0.2">
      <c r="A86" s="63">
        <v>6414</v>
      </c>
      <c r="B86" s="64" t="s">
        <v>175</v>
      </c>
      <c r="C86" s="247" t="s">
        <v>176</v>
      </c>
      <c r="D86" s="194">
        <v>820.19</v>
      </c>
      <c r="E86" s="194">
        <v>269.89</v>
      </c>
      <c r="F86" s="45">
        <f t="shared" si="0"/>
        <v>32.90579012180104</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95426.819999999992</v>
      </c>
      <c r="E91" s="60">
        <f t="shared" si="17"/>
        <v>97236.55</v>
      </c>
      <c r="F91" s="45">
        <f t="shared" si="0"/>
        <v>101.89645845895316</v>
      </c>
    </row>
    <row r="92" spans="1:6" ht="12.75" customHeight="1" x14ac:dyDescent="0.2">
      <c r="A92" s="63">
        <v>6421</v>
      </c>
      <c r="B92" s="64" t="s">
        <v>187</v>
      </c>
      <c r="C92" s="247" t="s">
        <v>188</v>
      </c>
      <c r="D92" s="194">
        <v>9000</v>
      </c>
      <c r="E92" s="194">
        <v>9000</v>
      </c>
      <c r="F92" s="45">
        <f t="shared" si="0"/>
        <v>100</v>
      </c>
    </row>
    <row r="93" spans="1:6" ht="12.75" customHeight="1" x14ac:dyDescent="0.2">
      <c r="A93" s="63">
        <v>6422</v>
      </c>
      <c r="B93" s="64" t="s">
        <v>189</v>
      </c>
      <c r="C93" s="247" t="s">
        <v>190</v>
      </c>
      <c r="D93" s="194">
        <v>21353.18</v>
      </c>
      <c r="E93" s="194">
        <v>25336.92</v>
      </c>
      <c r="F93" s="45">
        <f t="shared" si="0"/>
        <v>118.65642494466866</v>
      </c>
    </row>
    <row r="94" spans="1:6" ht="12.75" customHeight="1" x14ac:dyDescent="0.2">
      <c r="A94" s="63">
        <v>6423</v>
      </c>
      <c r="B94" s="64" t="s">
        <v>191</v>
      </c>
      <c r="C94" s="247" t="s">
        <v>192</v>
      </c>
      <c r="D94" s="194">
        <v>60208.44</v>
      </c>
      <c r="E94" s="194">
        <v>58056.99</v>
      </c>
      <c r="F94" s="45">
        <f t="shared" si="0"/>
        <v>96.426663770062788</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4865.2</v>
      </c>
      <c r="E97" s="194">
        <v>4842.6400000000003</v>
      </c>
      <c r="F97" s="45">
        <f t="shared" si="0"/>
        <v>99.536298610540172</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667811.77</v>
      </c>
      <c r="E106" s="60">
        <f>E107+E112+E120+E124</f>
        <v>539242.69000000006</v>
      </c>
      <c r="F106" s="45">
        <f t="shared" si="0"/>
        <v>80.747706797680436</v>
      </c>
    </row>
    <row r="107" spans="1:6" ht="12.75" customHeight="1" x14ac:dyDescent="0.2">
      <c r="A107" s="63">
        <v>651</v>
      </c>
      <c r="B107" s="64" t="s">
        <v>217</v>
      </c>
      <c r="C107" s="247" t="s">
        <v>218</v>
      </c>
      <c r="D107" s="60">
        <f t="shared" ref="D107:E107" si="19">SUM(D108:D111)</f>
        <v>24849.07</v>
      </c>
      <c r="E107" s="60">
        <f t="shared" si="19"/>
        <v>21194.010000000002</v>
      </c>
      <c r="F107" s="45">
        <f t="shared" si="0"/>
        <v>85.29095857510967</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18197.18</v>
      </c>
      <c r="E109" s="194">
        <v>15882.91</v>
      </c>
      <c r="F109" s="45">
        <f t="shared" si="0"/>
        <v>87.28226021834152</v>
      </c>
    </row>
    <row r="110" spans="1:6" ht="12.75" customHeight="1" x14ac:dyDescent="0.2">
      <c r="A110" s="63">
        <v>6513</v>
      </c>
      <c r="B110" s="64" t="s">
        <v>223</v>
      </c>
      <c r="C110" s="247" t="s">
        <v>224</v>
      </c>
      <c r="D110" s="194">
        <v>2041.94</v>
      </c>
      <c r="E110" s="194">
        <v>394.86</v>
      </c>
      <c r="F110" s="45">
        <f t="shared" si="0"/>
        <v>19.337492776477273</v>
      </c>
    </row>
    <row r="111" spans="1:6" ht="12.75" customHeight="1" x14ac:dyDescent="0.2">
      <c r="A111" s="63">
        <v>6514</v>
      </c>
      <c r="B111" s="64" t="s">
        <v>225</v>
      </c>
      <c r="C111" s="247" t="s">
        <v>226</v>
      </c>
      <c r="D111" s="194">
        <v>4609.95</v>
      </c>
      <c r="E111" s="194">
        <v>4916.24</v>
      </c>
      <c r="F111" s="45">
        <f t="shared" si="0"/>
        <v>106.64410676905389</v>
      </c>
    </row>
    <row r="112" spans="1:6" ht="12.75" customHeight="1" x14ac:dyDescent="0.2">
      <c r="A112" s="63">
        <v>652</v>
      </c>
      <c r="B112" s="64" t="s">
        <v>227</v>
      </c>
      <c r="C112" s="247" t="s">
        <v>228</v>
      </c>
      <c r="D112" s="60">
        <f t="shared" ref="D112:E112" si="20">SUM(D113:D119)</f>
        <v>24103.72</v>
      </c>
      <c r="E112" s="60">
        <f t="shared" si="20"/>
        <v>9150.65</v>
      </c>
      <c r="F112" s="45">
        <f t="shared" si="0"/>
        <v>37.9636421266095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5663.69</v>
      </c>
      <c r="E114" s="194">
        <v>5.01</v>
      </c>
      <c r="F114" s="45">
        <f t="shared" si="0"/>
        <v>8.8458231294438777E-2</v>
      </c>
    </row>
    <row r="115" spans="1:6" ht="12.75" customHeight="1" x14ac:dyDescent="0.2">
      <c r="A115" s="63">
        <v>6524</v>
      </c>
      <c r="B115" s="64" t="s">
        <v>233</v>
      </c>
      <c r="C115" s="247" t="s">
        <v>234</v>
      </c>
      <c r="D115" s="194">
        <v>966.14</v>
      </c>
      <c r="E115" s="194">
        <v>2174.65</v>
      </c>
      <c r="F115" s="45">
        <f t="shared" si="0"/>
        <v>225.08642639783054</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17473.89</v>
      </c>
      <c r="E117" s="194">
        <v>6970.99</v>
      </c>
      <c r="F117" s="45">
        <f t="shared" si="0"/>
        <v>39.893750046497942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618858.98</v>
      </c>
      <c r="E120" s="60">
        <f t="shared" si="21"/>
        <v>508898.03</v>
      </c>
      <c r="F120" s="45">
        <f t="shared" si="0"/>
        <v>82.231662857990699</v>
      </c>
    </row>
    <row r="121" spans="1:6" ht="12.75" customHeight="1" x14ac:dyDescent="0.2">
      <c r="A121" s="63">
        <v>6531</v>
      </c>
      <c r="B121" s="64" t="s">
        <v>245</v>
      </c>
      <c r="C121" s="247" t="s">
        <v>246</v>
      </c>
      <c r="D121" s="194">
        <v>55157.54</v>
      </c>
      <c r="E121" s="194">
        <v>9908.89</v>
      </c>
      <c r="F121" s="45">
        <f t="shared" si="0"/>
        <v>17.96470618522871</v>
      </c>
    </row>
    <row r="122" spans="1:6" ht="12.75" customHeight="1" x14ac:dyDescent="0.2">
      <c r="A122" s="63">
        <v>6532</v>
      </c>
      <c r="B122" s="64" t="s">
        <v>247</v>
      </c>
      <c r="C122" s="247" t="s">
        <v>248</v>
      </c>
      <c r="D122" s="194">
        <v>563701.43999999994</v>
      </c>
      <c r="E122" s="194">
        <v>498989.14</v>
      </c>
      <c r="F122" s="45">
        <f t="shared" si="0"/>
        <v>88.520110929643906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53660.14</v>
      </c>
      <c r="E125" s="60">
        <f t="shared" si="22"/>
        <v>48746.02</v>
      </c>
      <c r="F125" s="45">
        <f t="shared" si="0"/>
        <v>90.842140926207051</v>
      </c>
    </row>
    <row r="126" spans="1:6" ht="12.75" customHeight="1" x14ac:dyDescent="0.2">
      <c r="A126" s="63">
        <v>661</v>
      </c>
      <c r="B126" s="65" t="s">
        <v>255</v>
      </c>
      <c r="C126" s="247" t="s">
        <v>256</v>
      </c>
      <c r="D126" s="60">
        <f t="shared" ref="D126:E126" si="23">SUM(D127:D128)</f>
        <v>43660.14</v>
      </c>
      <c r="E126" s="60">
        <f t="shared" si="23"/>
        <v>38732.46</v>
      </c>
      <c r="F126" s="45">
        <f t="shared" si="0"/>
        <v>88.713549704604702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43660.14</v>
      </c>
      <c r="E128" s="194">
        <v>38732.46</v>
      </c>
      <c r="F128" s="45">
        <f t="shared" si="0"/>
        <v>88.713549704604702</v>
      </c>
    </row>
    <row r="129" spans="1:6" ht="36" x14ac:dyDescent="0.2">
      <c r="A129" s="63">
        <v>663</v>
      </c>
      <c r="B129" s="182" t="s">
        <v>261</v>
      </c>
      <c r="C129" s="247" t="s">
        <v>262</v>
      </c>
      <c r="D129" s="60">
        <f t="shared" ref="D129:E129" si="24">SUM(D130:D133)</f>
        <v>10000</v>
      </c>
      <c r="E129" s="60">
        <f t="shared" si="24"/>
        <v>10013.56</v>
      </c>
      <c r="F129" s="45">
        <f t="shared" si="0"/>
        <v>100.1356</v>
      </c>
    </row>
    <row r="130" spans="1:6" ht="12.75" customHeight="1" x14ac:dyDescent="0.2">
      <c r="A130" s="63">
        <v>6631</v>
      </c>
      <c r="B130" s="65" t="s">
        <v>263</v>
      </c>
      <c r="C130" s="247" t="s">
        <v>264</v>
      </c>
      <c r="D130" s="194">
        <v>10000</v>
      </c>
      <c r="E130" s="194">
        <v>10000</v>
      </c>
      <c r="F130" s="45">
        <f t="shared" si="0"/>
        <v>100</v>
      </c>
    </row>
    <row r="131" spans="1:6" ht="12.75" customHeight="1" x14ac:dyDescent="0.2">
      <c r="A131" s="63">
        <v>6632</v>
      </c>
      <c r="B131" s="182" t="s">
        <v>265</v>
      </c>
      <c r="C131" s="247" t="s">
        <v>266</v>
      </c>
      <c r="D131" s="194">
        <v>0</v>
      </c>
      <c r="E131" s="194">
        <v>13.56</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716.58</v>
      </c>
      <c r="E140" s="60">
        <f t="shared" si="28"/>
        <v>159.24</v>
      </c>
      <c r="F140" s="45">
        <f t="shared" si="26"/>
        <v>22.222222222222221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716.58</v>
      </c>
      <c r="E151" s="194">
        <v>159.24</v>
      </c>
      <c r="F151" s="45">
        <f t="shared" si="26"/>
        <v>22.222222222222221</v>
      </c>
    </row>
    <row r="152" spans="1:6" ht="12.75" customHeight="1" x14ac:dyDescent="0.2">
      <c r="A152" s="63">
        <v>3</v>
      </c>
      <c r="B152" s="64" t="s">
        <v>307</v>
      </c>
      <c r="C152" s="247" t="s">
        <v>13</v>
      </c>
      <c r="D152" s="60">
        <f>D153+D164+D202+D221+D230+D262+D273</f>
        <v>7488633.0999999996</v>
      </c>
      <c r="E152" s="60">
        <f>E153+E164+E202+E221+E230+E262+E273</f>
        <v>8834536.0999999996</v>
      </c>
      <c r="F152" s="45">
        <f t="shared" si="26"/>
        <v>117.97261238502925</v>
      </c>
    </row>
    <row r="153" spans="1:6" ht="12.75" customHeight="1" x14ac:dyDescent="0.2">
      <c r="A153" s="63">
        <v>31</v>
      </c>
      <c r="B153" s="64" t="s">
        <v>308</v>
      </c>
      <c r="C153" s="247" t="s">
        <v>309</v>
      </c>
      <c r="D153" s="60">
        <f t="shared" ref="D153:E153" si="30">D154+D159+D160</f>
        <v>808045.02999999991</v>
      </c>
      <c r="E153" s="60">
        <f t="shared" si="30"/>
        <v>905064.99999999988</v>
      </c>
      <c r="F153" s="45">
        <f t="shared" si="26"/>
        <v>112.00675289098679</v>
      </c>
    </row>
    <row r="154" spans="1:6" ht="12.75" customHeight="1" x14ac:dyDescent="0.2">
      <c r="A154" s="63">
        <v>311</v>
      </c>
      <c r="B154" s="64" t="s">
        <v>310</v>
      </c>
      <c r="C154" s="247" t="s">
        <v>311</v>
      </c>
      <c r="D154" s="60">
        <f t="shared" ref="D154:E154" si="31">SUM(D155:D158)</f>
        <v>644102.07999999996</v>
      </c>
      <c r="E154" s="60">
        <f t="shared" si="31"/>
        <v>729879.94</v>
      </c>
      <c r="F154" s="45">
        <f t="shared" si="26"/>
        <v>113.31743254112764</v>
      </c>
    </row>
    <row r="155" spans="1:6" ht="12.75" customHeight="1" x14ac:dyDescent="0.2">
      <c r="A155" s="63">
        <v>3111</v>
      </c>
      <c r="B155" s="64" t="s">
        <v>312</v>
      </c>
      <c r="C155" s="247" t="s">
        <v>313</v>
      </c>
      <c r="D155" s="194">
        <v>644102.07999999996</v>
      </c>
      <c r="E155" s="194">
        <v>729879.94</v>
      </c>
      <c r="F155" s="45">
        <f t="shared" si="26"/>
        <v>113.31743254112764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57666.23</v>
      </c>
      <c r="E159" s="194">
        <v>54754.84</v>
      </c>
      <c r="F159" s="45">
        <f t="shared" si="26"/>
        <v>94.951308590833833</v>
      </c>
    </row>
    <row r="160" spans="1:6" ht="12.75" customHeight="1" x14ac:dyDescent="0.2">
      <c r="A160" s="63">
        <v>313</v>
      </c>
      <c r="B160" s="65" t="s">
        <v>322</v>
      </c>
      <c r="C160" s="247" t="s">
        <v>323</v>
      </c>
      <c r="D160" s="60">
        <f t="shared" ref="D160:E160" si="32">SUM(D161:D163)</f>
        <v>106276.72</v>
      </c>
      <c r="E160" s="60">
        <f t="shared" si="32"/>
        <v>120430.22</v>
      </c>
      <c r="F160" s="45">
        <f t="shared" si="26"/>
        <v>113.3175920370896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106276.72</v>
      </c>
      <c r="E162" s="194">
        <v>120430.22</v>
      </c>
      <c r="F162" s="45">
        <f t="shared" si="26"/>
        <v>113.3175920370896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2024089.9500000002</v>
      </c>
      <c r="E164" s="60">
        <f>E165+E170+E178+E188+E189+E194</f>
        <v>2559597.2000000007</v>
      </c>
      <c r="F164" s="45">
        <f t="shared" si="26"/>
        <v>126.45669230263212</v>
      </c>
    </row>
    <row r="165" spans="1:6" ht="12.75" customHeight="1" x14ac:dyDescent="0.2">
      <c r="A165" s="63">
        <v>321</v>
      </c>
      <c r="B165" s="64" t="s">
        <v>332</v>
      </c>
      <c r="C165" s="247" t="s">
        <v>333</v>
      </c>
      <c r="D165" s="60">
        <f t="shared" ref="D165:E165" si="33">SUM(D166:D169)</f>
        <v>23416.100000000002</v>
      </c>
      <c r="E165" s="60">
        <f t="shared" si="33"/>
        <v>21535.920000000002</v>
      </c>
      <c r="F165" s="45">
        <f t="shared" si="26"/>
        <v>91.970567259278866</v>
      </c>
    </row>
    <row r="166" spans="1:6" ht="12.75" customHeight="1" x14ac:dyDescent="0.2">
      <c r="A166" s="63">
        <v>3211</v>
      </c>
      <c r="B166" s="64" t="s">
        <v>334</v>
      </c>
      <c r="C166" s="247" t="s">
        <v>335</v>
      </c>
      <c r="D166" s="194">
        <v>3615.54</v>
      </c>
      <c r="E166" s="194">
        <v>4888.2</v>
      </c>
      <c r="F166" s="45">
        <f t="shared" si="26"/>
        <v>135.19972120347168</v>
      </c>
    </row>
    <row r="167" spans="1:6" ht="12.75" customHeight="1" x14ac:dyDescent="0.2">
      <c r="A167" s="63">
        <v>3212</v>
      </c>
      <c r="B167" s="64" t="s">
        <v>336</v>
      </c>
      <c r="C167" s="247" t="s">
        <v>337</v>
      </c>
      <c r="D167" s="194">
        <v>16824.25</v>
      </c>
      <c r="E167" s="194">
        <v>12805.27</v>
      </c>
      <c r="F167" s="45">
        <f t="shared" si="26"/>
        <v>76.111981217587712</v>
      </c>
    </row>
    <row r="168" spans="1:6" ht="12.75" customHeight="1" x14ac:dyDescent="0.2">
      <c r="A168" s="63">
        <v>3213</v>
      </c>
      <c r="B168" s="64" t="s">
        <v>338</v>
      </c>
      <c r="C168" s="247" t="s">
        <v>339</v>
      </c>
      <c r="D168" s="194">
        <v>2976.31</v>
      </c>
      <c r="E168" s="194">
        <v>3842.45</v>
      </c>
      <c r="F168" s="45">
        <f t="shared" si="26"/>
        <v>129.1011352984064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214676.63999999998</v>
      </c>
      <c r="E170" s="60">
        <f t="shared" si="34"/>
        <v>229280.05999999997</v>
      </c>
      <c r="F170" s="45">
        <f t="shared" si="26"/>
        <v>106.80251936121228</v>
      </c>
    </row>
    <row r="171" spans="1:6" ht="12.75" customHeight="1" x14ac:dyDescent="0.2">
      <c r="A171" s="63">
        <v>3221</v>
      </c>
      <c r="B171" s="64" t="s">
        <v>344</v>
      </c>
      <c r="C171" s="247" t="s">
        <v>345</v>
      </c>
      <c r="D171" s="194">
        <v>16075.44</v>
      </c>
      <c r="E171" s="194">
        <v>19031.62</v>
      </c>
      <c r="F171" s="45">
        <f t="shared" si="26"/>
        <v>118.38941888993395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193537.93</v>
      </c>
      <c r="E173" s="325">
        <v>207949.93</v>
      </c>
      <c r="F173" s="45">
        <f t="shared" si="26"/>
        <v>107.44660232751275</v>
      </c>
    </row>
    <row r="174" spans="1:6" ht="12.75" customHeight="1" x14ac:dyDescent="0.2">
      <c r="A174" s="63">
        <v>3224</v>
      </c>
      <c r="B174" s="65" t="s">
        <v>350</v>
      </c>
      <c r="C174" s="247" t="s">
        <v>351</v>
      </c>
      <c r="D174" s="194">
        <v>3065.74</v>
      </c>
      <c r="E174" s="194">
        <v>1696.99</v>
      </c>
      <c r="F174" s="45">
        <f t="shared" si="26"/>
        <v>55.353356775199472</v>
      </c>
    </row>
    <row r="175" spans="1:6" ht="12.75" customHeight="1" x14ac:dyDescent="0.2">
      <c r="A175" s="63">
        <v>3225</v>
      </c>
      <c r="B175" s="65" t="s">
        <v>352</v>
      </c>
      <c r="C175" s="247" t="s">
        <v>353</v>
      </c>
      <c r="D175" s="194">
        <v>1852.68</v>
      </c>
      <c r="E175" s="194">
        <v>601.52</v>
      </c>
      <c r="F175" s="45">
        <f t="shared" si="26"/>
        <v>32.467560506941297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144.85</v>
      </c>
      <c r="E177" s="194"/>
      <c r="F177" s="45">
        <f t="shared" si="26"/>
        <v>0</v>
      </c>
    </row>
    <row r="178" spans="1:6" ht="12.75" customHeight="1" x14ac:dyDescent="0.2">
      <c r="A178" s="63">
        <v>323</v>
      </c>
      <c r="B178" s="65" t="s">
        <v>358</v>
      </c>
      <c r="C178" s="247" t="s">
        <v>359</v>
      </c>
      <c r="D178" s="60">
        <f t="shared" ref="D178:E178" si="35">SUM(D179:D187)</f>
        <v>1595754.6600000001</v>
      </c>
      <c r="E178" s="60">
        <f t="shared" si="35"/>
        <v>2065309.8600000006</v>
      </c>
      <c r="F178" s="45">
        <f t="shared" si="26"/>
        <v>129.42527518609913</v>
      </c>
    </row>
    <row r="179" spans="1:6" ht="12.75" customHeight="1" x14ac:dyDescent="0.2">
      <c r="A179" s="63">
        <v>3231</v>
      </c>
      <c r="B179" s="65" t="s">
        <v>360</v>
      </c>
      <c r="C179" s="247" t="s">
        <v>361</v>
      </c>
      <c r="D179" s="194">
        <v>21156.639999999999</v>
      </c>
      <c r="E179" s="194">
        <v>66547.600000000006</v>
      </c>
      <c r="F179" s="45">
        <f t="shared" si="26"/>
        <v>314.54711145058957</v>
      </c>
    </row>
    <row r="180" spans="1:6" ht="12.75" customHeight="1" x14ac:dyDescent="0.2">
      <c r="A180" s="63">
        <v>3232</v>
      </c>
      <c r="B180" s="65" t="s">
        <v>362</v>
      </c>
      <c r="C180" s="247" t="s">
        <v>363</v>
      </c>
      <c r="D180" s="194">
        <v>448201.07</v>
      </c>
      <c r="E180" s="194">
        <v>523686.84</v>
      </c>
      <c r="F180" s="45">
        <f t="shared" si="26"/>
        <v>116.84194328228624</v>
      </c>
    </row>
    <row r="181" spans="1:6" ht="12.75" customHeight="1" x14ac:dyDescent="0.2">
      <c r="A181" s="63">
        <v>3233</v>
      </c>
      <c r="B181" s="65" t="s">
        <v>364</v>
      </c>
      <c r="C181" s="247" t="s">
        <v>365</v>
      </c>
      <c r="D181" s="194">
        <v>114646.13</v>
      </c>
      <c r="E181" s="194">
        <v>123930.16</v>
      </c>
      <c r="F181" s="45">
        <f t="shared" si="26"/>
        <v>108.09798813095566</v>
      </c>
    </row>
    <row r="182" spans="1:6" ht="12.75" customHeight="1" x14ac:dyDescent="0.2">
      <c r="A182" s="63">
        <v>3234</v>
      </c>
      <c r="B182" s="65" t="s">
        <v>366</v>
      </c>
      <c r="C182" s="247" t="s">
        <v>367</v>
      </c>
      <c r="D182" s="194">
        <v>517370.9</v>
      </c>
      <c r="E182" s="194">
        <v>536829.16</v>
      </c>
      <c r="F182" s="45">
        <f t="shared" si="26"/>
        <v>103.76098849007549</v>
      </c>
    </row>
    <row r="183" spans="1:6" ht="12.75" customHeight="1" x14ac:dyDescent="0.2">
      <c r="A183" s="63">
        <v>3235</v>
      </c>
      <c r="B183" s="64" t="s">
        <v>368</v>
      </c>
      <c r="C183" s="247" t="s">
        <v>369</v>
      </c>
      <c r="D183" s="194">
        <v>5292.82</v>
      </c>
      <c r="E183" s="194">
        <v>6182.06</v>
      </c>
      <c r="F183" s="45">
        <f t="shared" si="26"/>
        <v>116.80087363636022</v>
      </c>
    </row>
    <row r="184" spans="1:6" ht="12.75" customHeight="1" x14ac:dyDescent="0.2">
      <c r="A184" s="63">
        <v>3236</v>
      </c>
      <c r="B184" s="64" t="s">
        <v>370</v>
      </c>
      <c r="C184" s="247" t="s">
        <v>371</v>
      </c>
      <c r="D184" s="194">
        <v>33946.65</v>
      </c>
      <c r="E184" s="194">
        <v>34484.769999999997</v>
      </c>
      <c r="F184" s="45">
        <f t="shared" si="26"/>
        <v>101.58519323703517</v>
      </c>
    </row>
    <row r="185" spans="1:6" ht="12.75" customHeight="1" x14ac:dyDescent="0.2">
      <c r="A185" s="63">
        <v>3237</v>
      </c>
      <c r="B185" s="64" t="s">
        <v>372</v>
      </c>
      <c r="C185" s="247" t="s">
        <v>373</v>
      </c>
      <c r="D185" s="194">
        <v>302047.58</v>
      </c>
      <c r="E185" s="194">
        <v>595973.31000000006</v>
      </c>
      <c r="F185" s="45">
        <f t="shared" si="26"/>
        <v>197.31106933550006</v>
      </c>
    </row>
    <row r="186" spans="1:6" ht="12.75" customHeight="1" x14ac:dyDescent="0.2">
      <c r="A186" s="63">
        <v>3238</v>
      </c>
      <c r="B186" s="64" t="s">
        <v>374</v>
      </c>
      <c r="C186" s="247" t="s">
        <v>375</v>
      </c>
      <c r="D186" s="194">
        <v>33964.69</v>
      </c>
      <c r="E186" s="194">
        <v>41171.360000000001</v>
      </c>
      <c r="F186" s="45">
        <f t="shared" si="26"/>
        <v>121.21812388100702</v>
      </c>
    </row>
    <row r="187" spans="1:6" ht="12.75" customHeight="1" x14ac:dyDescent="0.2">
      <c r="A187" s="63">
        <v>3239</v>
      </c>
      <c r="B187" s="64" t="s">
        <v>376</v>
      </c>
      <c r="C187" s="247" t="s">
        <v>377</v>
      </c>
      <c r="D187" s="194">
        <v>119128.18</v>
      </c>
      <c r="E187" s="194">
        <v>136504.6</v>
      </c>
      <c r="F187" s="45">
        <f t="shared" si="26"/>
        <v>114.58632206082559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190242.55</v>
      </c>
      <c r="E194" s="60">
        <f t="shared" si="36"/>
        <v>243471.36000000002</v>
      </c>
      <c r="F194" s="45">
        <f t="shared" si="26"/>
        <v>127.97944518720972</v>
      </c>
    </row>
    <row r="195" spans="1:6" ht="12.75" customHeight="1" x14ac:dyDescent="0.2">
      <c r="A195" s="63">
        <v>3291</v>
      </c>
      <c r="B195" s="183" t="s">
        <v>392</v>
      </c>
      <c r="C195" s="247" t="s">
        <v>393</v>
      </c>
      <c r="D195" s="194">
        <v>35306.6</v>
      </c>
      <c r="E195" s="194">
        <v>33537</v>
      </c>
      <c r="F195" s="45">
        <f t="shared" si="26"/>
        <v>94.987905943931167</v>
      </c>
    </row>
    <row r="196" spans="1:6" ht="12.75" customHeight="1" x14ac:dyDescent="0.2">
      <c r="A196" s="63">
        <v>3292</v>
      </c>
      <c r="B196" s="64" t="s">
        <v>394</v>
      </c>
      <c r="C196" s="247" t="s">
        <v>395</v>
      </c>
      <c r="D196" s="194">
        <v>8924.4</v>
      </c>
      <c r="E196" s="194">
        <v>12089.26</v>
      </c>
      <c r="F196" s="45">
        <f t="shared" si="26"/>
        <v>135.46300031374659</v>
      </c>
    </row>
    <row r="197" spans="1:6" ht="12.75" customHeight="1" x14ac:dyDescent="0.2">
      <c r="A197" s="63">
        <v>3293</v>
      </c>
      <c r="B197" s="64" t="s">
        <v>396</v>
      </c>
      <c r="C197" s="247" t="s">
        <v>397</v>
      </c>
      <c r="D197" s="194">
        <v>35156</v>
      </c>
      <c r="E197" s="194">
        <v>31931.5</v>
      </c>
      <c r="F197" s="45">
        <f t="shared" si="26"/>
        <v>90.828023665946063</v>
      </c>
    </row>
    <row r="198" spans="1:6" ht="12.75" customHeight="1" x14ac:dyDescent="0.2">
      <c r="A198" s="63">
        <v>3294</v>
      </c>
      <c r="B198" s="64" t="s">
        <v>398</v>
      </c>
      <c r="C198" s="247" t="s">
        <v>399</v>
      </c>
      <c r="D198" s="194">
        <v>7637.19</v>
      </c>
      <c r="E198" s="194">
        <v>6980.83</v>
      </c>
      <c r="F198" s="45">
        <f t="shared" si="26"/>
        <v>91.405739545565851</v>
      </c>
    </row>
    <row r="199" spans="1:6" ht="12.75" customHeight="1" x14ac:dyDescent="0.2">
      <c r="A199" s="63">
        <v>3295</v>
      </c>
      <c r="B199" s="64" t="s">
        <v>400</v>
      </c>
      <c r="C199" s="247" t="s">
        <v>401</v>
      </c>
      <c r="D199" s="194">
        <v>34358.89</v>
      </c>
      <c r="E199" s="194">
        <v>29423.95</v>
      </c>
      <c r="F199" s="45">
        <f t="shared" si="26"/>
        <v>85.637079661188125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68859.47</v>
      </c>
      <c r="E201" s="194">
        <v>129508.82</v>
      </c>
      <c r="F201" s="45">
        <f t="shared" si="26"/>
        <v>188.07699216970448</v>
      </c>
    </row>
    <row r="202" spans="1:6" ht="12.75" customHeight="1" x14ac:dyDescent="0.2">
      <c r="A202" s="63">
        <v>34</v>
      </c>
      <c r="B202" s="183" t="s">
        <v>406</v>
      </c>
      <c r="C202" s="247" t="s">
        <v>407</v>
      </c>
      <c r="D202" s="60">
        <f t="shared" ref="D202:E202" si="37">D203+D208+D216</f>
        <v>19225.02</v>
      </c>
      <c r="E202" s="60">
        <f t="shared" si="37"/>
        <v>35349.67</v>
      </c>
      <c r="F202" s="45">
        <f t="shared" si="26"/>
        <v>183.87325474823953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10610.01</v>
      </c>
      <c r="E208" s="60">
        <f t="shared" si="39"/>
        <v>13912.12</v>
      </c>
      <c r="F208" s="45">
        <f t="shared" si="26"/>
        <v>131.12259083638941</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10610.01</v>
      </c>
      <c r="E211" s="194">
        <v>13912.12</v>
      </c>
      <c r="F211" s="45">
        <f t="shared" si="26"/>
        <v>131.12259083638941</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8615.01</v>
      </c>
      <c r="E216" s="60">
        <f t="shared" si="40"/>
        <v>21437.55</v>
      </c>
      <c r="F216" s="45">
        <f t="shared" si="26"/>
        <v>248.83952543293623</v>
      </c>
    </row>
    <row r="217" spans="1:6" ht="12.75" customHeight="1" x14ac:dyDescent="0.2">
      <c r="A217" s="63">
        <v>3431</v>
      </c>
      <c r="B217" s="182" t="s">
        <v>436</v>
      </c>
      <c r="C217" s="247" t="s">
        <v>437</v>
      </c>
      <c r="D217" s="194">
        <v>8615.01</v>
      </c>
      <c r="E217" s="194">
        <v>21437.55</v>
      </c>
      <c r="F217" s="45">
        <f t="shared" si="26"/>
        <v>248.83952543293623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641.76</v>
      </c>
      <c r="E221" s="60">
        <f t="shared" si="41"/>
        <v>297.23</v>
      </c>
      <c r="F221" s="45">
        <f t="shared" si="26"/>
        <v>46.314821740214413</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641.76</v>
      </c>
      <c r="E225" s="60">
        <f t="shared" si="43"/>
        <v>297.23</v>
      </c>
      <c r="F225" s="45">
        <f t="shared" si="26"/>
        <v>46.314821740214413</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369.65</v>
      </c>
      <c r="E227" s="194">
        <v>101.81</v>
      </c>
      <c r="F227" s="45">
        <f t="shared" si="26"/>
        <v>27.542269714594891</v>
      </c>
    </row>
    <row r="228" spans="1:6" ht="12.75" customHeight="1" x14ac:dyDescent="0.2">
      <c r="A228" s="63">
        <v>3523</v>
      </c>
      <c r="B228" s="64" t="s">
        <v>458</v>
      </c>
      <c r="C228" s="247" t="s">
        <v>459</v>
      </c>
      <c r="D228" s="194">
        <v>272.11</v>
      </c>
      <c r="E228" s="194">
        <v>195.42</v>
      </c>
      <c r="F228" s="45">
        <f t="shared" si="26"/>
        <v>71.816544779684676</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2517668.0100000002</v>
      </c>
      <c r="E230" s="60">
        <f>E231+E234+E237+E242+E246+E250+E254+E257</f>
        <v>2888126.13</v>
      </c>
      <c r="F230" s="45">
        <f t="shared" ref="F230:F245" si="44">IF(D230&lt;&gt;0,IF(E230/D230&gt;=100,"&gt;&gt;100",E230/D230*100),"-")</f>
        <v>114.71433558867039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2393.7600000000002</v>
      </c>
      <c r="E237" s="60">
        <f t="shared" si="47"/>
        <v>3850.18</v>
      </c>
      <c r="F237" s="45">
        <f t="shared" si="44"/>
        <v>160.84235679433189</v>
      </c>
    </row>
    <row r="238" spans="1:6" ht="12" x14ac:dyDescent="0.2">
      <c r="A238" s="63">
        <v>3631</v>
      </c>
      <c r="B238" s="65" t="s">
        <v>478</v>
      </c>
      <c r="C238" s="247" t="s">
        <v>479</v>
      </c>
      <c r="D238" s="194">
        <v>2393.7600000000002</v>
      </c>
      <c r="E238" s="194">
        <v>3850.18</v>
      </c>
      <c r="F238" s="45">
        <f t="shared" si="44"/>
        <v>160.84235679433189</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63945.34</v>
      </c>
      <c r="E246" s="60">
        <f t="shared" si="48"/>
        <v>47752.37</v>
      </c>
      <c r="F246" s="45">
        <f t="shared" ref="F246:F249" si="49">IF(D246&lt;&gt;0,IF(E246/D246&gt;=100,"&gt;&gt;100",E246/D246*100),"-")</f>
        <v>74.676856828034701</v>
      </c>
    </row>
    <row r="247" spans="1:6" ht="12.75" customHeight="1" x14ac:dyDescent="0.2">
      <c r="A247" s="63" t="s">
        <v>493</v>
      </c>
      <c r="B247" s="64" t="s">
        <v>494</v>
      </c>
      <c r="C247" s="247" t="s">
        <v>493</v>
      </c>
      <c r="D247" s="194">
        <v>63945.34</v>
      </c>
      <c r="E247" s="194">
        <v>47752.37</v>
      </c>
      <c r="F247" s="45">
        <f t="shared" si="49"/>
        <v>74.676856828034701</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2449414.2400000002</v>
      </c>
      <c r="E250" s="60">
        <f t="shared" si="50"/>
        <v>2827787.61</v>
      </c>
      <c r="F250" s="45">
        <f t="shared" ref="F250:F253" si="51">IF(D250&lt;&gt;0,IF(E250/D250&gt;=100,"&gt;&gt;100",E250/D250*100),"-")</f>
        <v>115.44750429800716</v>
      </c>
    </row>
    <row r="251" spans="1:6" ht="24" x14ac:dyDescent="0.2">
      <c r="A251" s="63">
        <v>3672</v>
      </c>
      <c r="B251" s="64" t="s">
        <v>501</v>
      </c>
      <c r="C251" s="247" t="s">
        <v>502</v>
      </c>
      <c r="D251" s="194">
        <v>2214444.75</v>
      </c>
      <c r="E251" s="194">
        <v>2501008.5</v>
      </c>
      <c r="F251" s="45">
        <f t="shared" si="51"/>
        <v>112.94065927813281</v>
      </c>
    </row>
    <row r="252" spans="1:6" ht="24" x14ac:dyDescent="0.2">
      <c r="A252" s="63">
        <v>3673</v>
      </c>
      <c r="B252" s="64" t="s">
        <v>503</v>
      </c>
      <c r="C252" s="247" t="s">
        <v>504</v>
      </c>
      <c r="D252" s="194">
        <v>234969.49</v>
      </c>
      <c r="E252" s="194">
        <v>326779.11</v>
      </c>
      <c r="F252" s="45">
        <f t="shared" si="51"/>
        <v>139.07299624304414</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1914.67</v>
      </c>
      <c r="E257" s="60">
        <f t="shared" si="54"/>
        <v>8735.9699999999993</v>
      </c>
      <c r="F257" s="45">
        <f t="shared" si="53"/>
        <v>456.26504828508303</v>
      </c>
    </row>
    <row r="258" spans="1:6" ht="12.75" customHeight="1" x14ac:dyDescent="0.2">
      <c r="A258" s="63" t="s">
        <v>513</v>
      </c>
      <c r="B258" s="64" t="s">
        <v>159</v>
      </c>
      <c r="C258" s="247" t="s">
        <v>513</v>
      </c>
      <c r="D258" s="194">
        <v>1914.67</v>
      </c>
      <c r="E258" s="194">
        <v>8735.9699999999993</v>
      </c>
      <c r="F258" s="45">
        <f t="shared" si="53"/>
        <v>456.26504828508303</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671183.83</v>
      </c>
      <c r="E262" s="60">
        <f t="shared" si="55"/>
        <v>933964.34</v>
      </c>
      <c r="F262" s="45">
        <f t="shared" ref="F262:F268" si="56">IF(D262&lt;&gt;0,IF(E262/D262&gt;=100,"&gt;&gt;100",E262/D262*100),"-")</f>
        <v>139.15179392805101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671183.83</v>
      </c>
      <c r="E269" s="60">
        <f t="shared" si="58"/>
        <v>933964.34</v>
      </c>
      <c r="F269" s="45">
        <f t="shared" ref="F269:F272" si="59">IF(D269&lt;&gt;0,IF(E269/D269&gt;=100,"&gt;&gt;100",E269/D269*100),"-")</f>
        <v>139.15179392805101</v>
      </c>
    </row>
    <row r="270" spans="1:6" ht="12.75" customHeight="1" x14ac:dyDescent="0.2">
      <c r="A270" s="63">
        <v>3721</v>
      </c>
      <c r="B270" s="65" t="s">
        <v>533</v>
      </c>
      <c r="C270" s="247" t="s">
        <v>534</v>
      </c>
      <c r="D270" s="194">
        <v>238939.48</v>
      </c>
      <c r="E270" s="194">
        <v>411963.3</v>
      </c>
      <c r="F270" s="45">
        <f t="shared" si="59"/>
        <v>172.41324037367119</v>
      </c>
    </row>
    <row r="271" spans="1:6" ht="12.75" customHeight="1" x14ac:dyDescent="0.2">
      <c r="A271" s="63">
        <v>3722</v>
      </c>
      <c r="B271" s="65" t="s">
        <v>535</v>
      </c>
      <c r="C271" s="247" t="s">
        <v>536</v>
      </c>
      <c r="D271" s="194">
        <v>432244.35</v>
      </c>
      <c r="E271" s="194">
        <v>522001.04</v>
      </c>
      <c r="F271" s="45">
        <f t="shared" si="59"/>
        <v>120.76526622036819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1447779.5</v>
      </c>
      <c r="E273" s="60">
        <f t="shared" si="60"/>
        <v>1512136.53</v>
      </c>
      <c r="F273" s="45">
        <f t="shared" ref="F273:F277" si="61">IF(D273&lt;&gt;0,IF(E273/D273&gt;=100,"&gt;&gt;100",E273/D273*100),"-")</f>
        <v>104.44522318488416</v>
      </c>
    </row>
    <row r="274" spans="1:6" ht="12.75" customHeight="1" x14ac:dyDescent="0.2">
      <c r="A274" s="63">
        <v>381</v>
      </c>
      <c r="B274" s="64" t="s">
        <v>541</v>
      </c>
      <c r="C274" s="247" t="s">
        <v>542</v>
      </c>
      <c r="D274" s="60">
        <f t="shared" ref="D274:E274" si="62">SUM(D275:D277)</f>
        <v>871127.54</v>
      </c>
      <c r="E274" s="60">
        <f t="shared" si="62"/>
        <v>994065.01</v>
      </c>
      <c r="F274" s="45">
        <f t="shared" si="61"/>
        <v>114.11245361385313</v>
      </c>
    </row>
    <row r="275" spans="1:6" ht="12.75" customHeight="1" x14ac:dyDescent="0.2">
      <c r="A275" s="63">
        <v>3811</v>
      </c>
      <c r="B275" s="64" t="s">
        <v>543</v>
      </c>
      <c r="C275" s="247" t="s">
        <v>544</v>
      </c>
      <c r="D275" s="194">
        <v>871127.54</v>
      </c>
      <c r="E275" s="194">
        <v>994065.01</v>
      </c>
      <c r="F275" s="45">
        <f t="shared" si="61"/>
        <v>114.11245361385313</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94552.83</v>
      </c>
      <c r="E278" s="60">
        <f t="shared" si="63"/>
        <v>175000</v>
      </c>
      <c r="F278" s="45">
        <f t="shared" ref="F278:F282" si="64">IF(D278&lt;&gt;0,IF(E278/D278&gt;=100,"&gt;&gt;100",E278/D278*100),"-")</f>
        <v>185.08171569269794</v>
      </c>
    </row>
    <row r="279" spans="1:6" ht="12.75" customHeight="1" x14ac:dyDescent="0.2">
      <c r="A279" s="63">
        <v>3821</v>
      </c>
      <c r="B279" s="64" t="s">
        <v>551</v>
      </c>
      <c r="C279" s="247" t="s">
        <v>552</v>
      </c>
      <c r="D279" s="194">
        <v>94552.83</v>
      </c>
      <c r="E279" s="194">
        <v>175000</v>
      </c>
      <c r="F279" s="45">
        <f t="shared" si="64"/>
        <v>185.08171569269794</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482099.13</v>
      </c>
      <c r="E289" s="60">
        <f t="shared" si="67"/>
        <v>343071.52</v>
      </c>
      <c r="F289" s="45">
        <f t="shared" si="66"/>
        <v>71.162028440084512</v>
      </c>
    </row>
    <row r="290" spans="1:6" ht="24" x14ac:dyDescent="0.2">
      <c r="A290" s="63">
        <v>3861</v>
      </c>
      <c r="B290" s="64" t="s">
        <v>572</v>
      </c>
      <c r="C290" s="247" t="s">
        <v>573</v>
      </c>
      <c r="D290" s="194">
        <v>482099.13</v>
      </c>
      <c r="E290" s="194">
        <v>343071.52</v>
      </c>
      <c r="F290" s="45">
        <f t="shared" si="66"/>
        <v>71.162028440084512</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7488633.0999999996</v>
      </c>
      <c r="E299" s="60">
        <f>E152-E297+E298</f>
        <v>8834536.0999999996</v>
      </c>
      <c r="F299" s="45">
        <f t="shared" si="68"/>
        <v>117.97261238502925</v>
      </c>
    </row>
    <row r="300" spans="1:6" ht="12.75" customHeight="1" x14ac:dyDescent="0.2">
      <c r="A300" s="63" t="s">
        <v>582</v>
      </c>
      <c r="B300" s="64" t="s">
        <v>593</v>
      </c>
      <c r="C300" s="247" t="s">
        <v>594</v>
      </c>
      <c r="D300" s="60">
        <f>IF(D6&gt;=D299,D6-D299,0)</f>
        <v>2494181.5800000019</v>
      </c>
      <c r="E300" s="60">
        <f>IF(E6&gt;=E299,E6-E299,0)</f>
        <v>4235319.2199999969</v>
      </c>
      <c r="F300" s="45">
        <f t="shared" si="68"/>
        <v>169.80797444586989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2117908.79</v>
      </c>
      <c r="E302" s="194">
        <f>2061818.08</f>
        <v>2061818.08</v>
      </c>
      <c r="F302" s="45">
        <f t="shared" si="68"/>
        <v>97.351599357590842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188514.03</v>
      </c>
      <c r="E304" s="194">
        <v>667325.05000000005</v>
      </c>
      <c r="F304" s="45">
        <f t="shared" si="68"/>
        <v>353.99224662482681</v>
      </c>
    </row>
    <row r="305" spans="1:6" ht="12" x14ac:dyDescent="0.2">
      <c r="A305" s="63">
        <v>9661</v>
      </c>
      <c r="B305" s="220" t="s">
        <v>603</v>
      </c>
      <c r="C305" s="247" t="s">
        <v>604</v>
      </c>
      <c r="D305" s="194">
        <v>0</v>
      </c>
      <c r="E305" s="194">
        <v>2524.21</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71232.05</v>
      </c>
      <c r="E308" s="60">
        <f t="shared" si="71"/>
        <v>105665.06</v>
      </c>
      <c r="F308" s="45">
        <f t="shared" ref="F308:F428" si="72">IF(D308&lt;&gt;0,IF(E308/D308&gt;=100,"&gt;&gt;100",E308/D308*100),"-")</f>
        <v>148.33920966755835</v>
      </c>
    </row>
    <row r="309" spans="1:6" ht="12.75" customHeight="1" x14ac:dyDescent="0.2">
      <c r="A309" s="63">
        <v>71</v>
      </c>
      <c r="B309" s="64" t="s">
        <v>610</v>
      </c>
      <c r="C309" s="247" t="s">
        <v>611</v>
      </c>
      <c r="D309" s="60">
        <f t="shared" ref="D309:E309" si="73">D310+D314</f>
        <v>38851</v>
      </c>
      <c r="E309" s="60">
        <f t="shared" si="73"/>
        <v>75271.41</v>
      </c>
      <c r="F309" s="45">
        <f t="shared" si="72"/>
        <v>193.74381611798924</v>
      </c>
    </row>
    <row r="310" spans="1:6" ht="24" x14ac:dyDescent="0.2">
      <c r="A310" s="63">
        <v>711</v>
      </c>
      <c r="B310" s="64" t="s">
        <v>612</v>
      </c>
      <c r="C310" s="247" t="s">
        <v>613</v>
      </c>
      <c r="D310" s="60">
        <f t="shared" ref="D310:E310" si="74">SUM(D311:D313)</f>
        <v>38851</v>
      </c>
      <c r="E310" s="60">
        <f t="shared" si="74"/>
        <v>75271.41</v>
      </c>
      <c r="F310" s="45">
        <f t="shared" si="72"/>
        <v>193.74381611798924</v>
      </c>
    </row>
    <row r="311" spans="1:6" ht="12.75" customHeight="1" x14ac:dyDescent="0.2">
      <c r="A311" s="63">
        <v>7111</v>
      </c>
      <c r="B311" s="64" t="s">
        <v>614</v>
      </c>
      <c r="C311" s="247" t="s">
        <v>615</v>
      </c>
      <c r="D311" s="194">
        <v>38851</v>
      </c>
      <c r="E311" s="194">
        <v>75271.41</v>
      </c>
      <c r="F311" s="45">
        <f t="shared" si="72"/>
        <v>193.74381611798924</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32381.05</v>
      </c>
      <c r="E321" s="60">
        <f t="shared" si="76"/>
        <v>30393.65</v>
      </c>
      <c r="F321" s="45">
        <f t="shared" si="72"/>
        <v>93.862459679349513</v>
      </c>
    </row>
    <row r="322" spans="1:6" ht="12.75" customHeight="1" x14ac:dyDescent="0.2">
      <c r="A322" s="63">
        <v>721</v>
      </c>
      <c r="B322" s="64" t="s">
        <v>636</v>
      </c>
      <c r="C322" s="247" t="s">
        <v>637</v>
      </c>
      <c r="D322" s="60">
        <f t="shared" ref="D322:E322" si="77">SUM(D323:D326)</f>
        <v>32381.05</v>
      </c>
      <c r="E322" s="60">
        <f t="shared" si="77"/>
        <v>30393.65</v>
      </c>
      <c r="F322" s="45">
        <f t="shared" si="72"/>
        <v>93.862459679349513</v>
      </c>
    </row>
    <row r="323" spans="1:6" ht="12.75" customHeight="1" x14ac:dyDescent="0.2">
      <c r="A323" s="63">
        <v>7211</v>
      </c>
      <c r="B323" s="64" t="s">
        <v>638</v>
      </c>
      <c r="C323" s="247" t="s">
        <v>639</v>
      </c>
      <c r="D323" s="194">
        <v>32381.05</v>
      </c>
      <c r="E323" s="194">
        <v>30393.65</v>
      </c>
      <c r="F323" s="45">
        <f t="shared" si="72"/>
        <v>93.862459679349513</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2463514.9900000002</v>
      </c>
      <c r="E360" s="60">
        <f t="shared" si="86"/>
        <v>8757296.5600000005</v>
      </c>
      <c r="F360" s="45">
        <f t="shared" si="72"/>
        <v>355.47973507561244</v>
      </c>
    </row>
    <row r="361" spans="1:6" ht="12.75" customHeight="1" x14ac:dyDescent="0.2">
      <c r="A361" s="63">
        <v>41</v>
      </c>
      <c r="B361" s="64" t="s">
        <v>714</v>
      </c>
      <c r="C361" s="247" t="s">
        <v>715</v>
      </c>
      <c r="D361" s="60">
        <f t="shared" ref="D361:E361" si="87">D362+D366</f>
        <v>8263.11</v>
      </c>
      <c r="E361" s="60">
        <f t="shared" si="87"/>
        <v>33982.26</v>
      </c>
      <c r="F361" s="45">
        <f t="shared" si="72"/>
        <v>411.25266394856175</v>
      </c>
    </row>
    <row r="362" spans="1:6" ht="12.75" customHeight="1" x14ac:dyDescent="0.2">
      <c r="A362" s="63">
        <v>411</v>
      </c>
      <c r="B362" s="64" t="s">
        <v>716</v>
      </c>
      <c r="C362" s="247" t="s">
        <v>717</v>
      </c>
      <c r="D362" s="60">
        <f t="shared" ref="D362:E362" si="88">SUM(D363:D365)</f>
        <v>8263.11</v>
      </c>
      <c r="E362" s="60">
        <f t="shared" si="88"/>
        <v>33982.26</v>
      </c>
      <c r="F362" s="45">
        <f t="shared" si="72"/>
        <v>411.25266394856175</v>
      </c>
    </row>
    <row r="363" spans="1:6" ht="12.75" customHeight="1" x14ac:dyDescent="0.2">
      <c r="A363" s="63">
        <v>4111</v>
      </c>
      <c r="B363" s="64" t="s">
        <v>614</v>
      </c>
      <c r="C363" s="247" t="s">
        <v>718</v>
      </c>
      <c r="D363" s="194">
        <v>8263.11</v>
      </c>
      <c r="E363" s="194">
        <v>33982.26</v>
      </c>
      <c r="F363" s="45">
        <f t="shared" si="72"/>
        <v>411.25266394856175</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2019353.8800000001</v>
      </c>
      <c r="E373" s="60">
        <f t="shared" si="90"/>
        <v>8403053.6600000001</v>
      </c>
      <c r="F373" s="45">
        <f t="shared" si="72"/>
        <v>416.12585803930511</v>
      </c>
    </row>
    <row r="374" spans="1:6" ht="12.75" customHeight="1" x14ac:dyDescent="0.2">
      <c r="A374" s="63">
        <v>421</v>
      </c>
      <c r="B374" s="64" t="s">
        <v>732</v>
      </c>
      <c r="C374" s="247" t="s">
        <v>733</v>
      </c>
      <c r="D374" s="60">
        <f t="shared" ref="D374:E374" si="91">SUM(D375:D378)</f>
        <v>1608182.6400000001</v>
      </c>
      <c r="E374" s="60">
        <f t="shared" si="91"/>
        <v>7757604.3099999996</v>
      </c>
      <c r="F374" s="45">
        <f t="shared" si="72"/>
        <v>482.38328887818358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11918.77</v>
      </c>
      <c r="E376" s="194">
        <v>3724280.78</v>
      </c>
      <c r="F376" s="45" t="str">
        <f t="shared" si="72"/>
        <v>&gt;&gt;100</v>
      </c>
    </row>
    <row r="377" spans="1:6" ht="12.75" customHeight="1" x14ac:dyDescent="0.2">
      <c r="A377" s="63">
        <v>4213</v>
      </c>
      <c r="B377" s="64" t="s">
        <v>642</v>
      </c>
      <c r="C377" s="247" t="s">
        <v>736</v>
      </c>
      <c r="D377" s="194">
        <v>1201928.28</v>
      </c>
      <c r="E377" s="194">
        <v>2504669.91</v>
      </c>
      <c r="F377" s="45">
        <f t="shared" si="72"/>
        <v>208.38763441026614</v>
      </c>
    </row>
    <row r="378" spans="1:6" ht="12.75" customHeight="1" x14ac:dyDescent="0.2">
      <c r="A378" s="63">
        <v>4214</v>
      </c>
      <c r="B378" s="64" t="s">
        <v>644</v>
      </c>
      <c r="C378" s="247" t="s">
        <v>737</v>
      </c>
      <c r="D378" s="194">
        <v>394335.59</v>
      </c>
      <c r="E378" s="194">
        <v>1528653.62</v>
      </c>
      <c r="F378" s="45">
        <f t="shared" si="72"/>
        <v>387.65296837650391</v>
      </c>
    </row>
    <row r="379" spans="1:6" ht="12.75" customHeight="1" x14ac:dyDescent="0.2">
      <c r="A379" s="63">
        <v>422</v>
      </c>
      <c r="B379" s="64" t="s">
        <v>738</v>
      </c>
      <c r="C379" s="247" t="s">
        <v>739</v>
      </c>
      <c r="D379" s="60">
        <f t="shared" ref="D379:E379" si="92">SUM(D380:D387)</f>
        <v>332157.67</v>
      </c>
      <c r="E379" s="60">
        <f t="shared" si="92"/>
        <v>626049.35</v>
      </c>
      <c r="F379" s="45">
        <f t="shared" si="72"/>
        <v>188.47957056057143</v>
      </c>
    </row>
    <row r="380" spans="1:6" ht="12.75" customHeight="1" x14ac:dyDescent="0.2">
      <c r="A380" s="63">
        <v>4221</v>
      </c>
      <c r="B380" s="64" t="s">
        <v>648</v>
      </c>
      <c r="C380" s="247" t="s">
        <v>740</v>
      </c>
      <c r="D380" s="194">
        <v>114289.98</v>
      </c>
      <c r="E380" s="194">
        <v>310964.12</v>
      </c>
      <c r="F380" s="45">
        <f t="shared" si="72"/>
        <v>272.08344948524797</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25428.5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9637.91</v>
      </c>
      <c r="E385" s="194">
        <v>10803.23</v>
      </c>
      <c r="F385" s="45">
        <f t="shared" si="72"/>
        <v>112.09100313242186</v>
      </c>
    </row>
    <row r="386" spans="1:6" ht="12.75" customHeight="1" x14ac:dyDescent="0.2">
      <c r="A386" s="63">
        <v>4227</v>
      </c>
      <c r="B386" s="183" t="s">
        <v>660</v>
      </c>
      <c r="C386" s="247" t="s">
        <v>747</v>
      </c>
      <c r="D386" s="194">
        <v>182801.28</v>
      </c>
      <c r="E386" s="194">
        <v>304282</v>
      </c>
      <c r="F386" s="45">
        <f t="shared" si="72"/>
        <v>166.45507077412148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64229.53</v>
      </c>
      <c r="E388" s="60">
        <f t="shared" si="93"/>
        <v>0</v>
      </c>
      <c r="F388" s="45">
        <f t="shared" si="72"/>
        <v>0</v>
      </c>
    </row>
    <row r="389" spans="1:6" ht="12.75" customHeight="1" x14ac:dyDescent="0.2">
      <c r="A389" s="63">
        <v>4231</v>
      </c>
      <c r="B389" s="64" t="s">
        <v>666</v>
      </c>
      <c r="C389" s="247" t="s">
        <v>751</v>
      </c>
      <c r="D389" s="194">
        <v>64229.53</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14784.04</v>
      </c>
      <c r="E401" s="60">
        <f t="shared" si="96"/>
        <v>19400</v>
      </c>
      <c r="F401" s="45">
        <f t="shared" si="72"/>
        <v>131.22258868347217</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14784.04</v>
      </c>
      <c r="E404" s="194">
        <v>19400</v>
      </c>
      <c r="F404" s="45">
        <f t="shared" si="72"/>
        <v>131.22258868347217</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435898</v>
      </c>
      <c r="E412" s="60">
        <f t="shared" si="100"/>
        <v>320260.64</v>
      </c>
      <c r="F412" s="45">
        <f t="shared" si="72"/>
        <v>73.471463507517825</v>
      </c>
    </row>
    <row r="413" spans="1:6" ht="12.75" customHeight="1" x14ac:dyDescent="0.2">
      <c r="A413" s="63">
        <v>451</v>
      </c>
      <c r="B413" s="64" t="s">
        <v>785</v>
      </c>
      <c r="C413" s="247" t="s">
        <v>786</v>
      </c>
      <c r="D413" s="194">
        <v>406038</v>
      </c>
      <c r="E413" s="194">
        <v>320260.64</v>
      </c>
      <c r="F413" s="45">
        <f t="shared" si="72"/>
        <v>78.874548687561258</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29860</v>
      </c>
      <c r="E416" s="194"/>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2392282.9400000004</v>
      </c>
      <c r="E418" s="60">
        <f t="shared" si="102"/>
        <v>8651631.5</v>
      </c>
      <c r="F418" s="45">
        <f t="shared" si="72"/>
        <v>361.64750228081289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664.2</v>
      </c>
      <c r="E421" s="194">
        <v>113175.48</v>
      </c>
      <c r="F421" s="45" t="str">
        <f t="shared" si="72"/>
        <v>&gt;&gt;100</v>
      </c>
    </row>
    <row r="422" spans="1:6" ht="12.75" customHeight="1" x14ac:dyDescent="0.2">
      <c r="A422" s="63" t="s">
        <v>582</v>
      </c>
      <c r="B422" s="64" t="s">
        <v>803</v>
      </c>
      <c r="C422" s="247" t="s">
        <v>804</v>
      </c>
      <c r="D422" s="60">
        <f>D6+D308</f>
        <v>10054046.730000002</v>
      </c>
      <c r="E422" s="60">
        <f>E6+E308</f>
        <v>13175520.379999997</v>
      </c>
      <c r="F422" s="45">
        <f t="shared" si="72"/>
        <v>131.04693795271422</v>
      </c>
    </row>
    <row r="423" spans="1:6" ht="12.75" customHeight="1" x14ac:dyDescent="0.2">
      <c r="A423" s="63" t="s">
        <v>582</v>
      </c>
      <c r="B423" s="64" t="s">
        <v>805</v>
      </c>
      <c r="C423" s="247" t="s">
        <v>806</v>
      </c>
      <c r="D423" s="60">
        <f t="shared" ref="D423:E423" si="103">D299+D360</f>
        <v>9952148.0899999999</v>
      </c>
      <c r="E423" s="60">
        <f t="shared" si="103"/>
        <v>17591832.66</v>
      </c>
      <c r="F423" s="45">
        <f t="shared" si="72"/>
        <v>176.76417694865711</v>
      </c>
    </row>
    <row r="424" spans="1:6" ht="12.75" customHeight="1" x14ac:dyDescent="0.2">
      <c r="A424" s="63" t="s">
        <v>582</v>
      </c>
      <c r="B424" s="64" t="s">
        <v>807</v>
      </c>
      <c r="C424" s="247" t="s">
        <v>808</v>
      </c>
      <c r="D424" s="60">
        <f t="shared" ref="D424:E424" si="104">IF(D422&gt;=D423,D422-D423,0)</f>
        <v>101898.64000000246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4416312.2800000031</v>
      </c>
      <c r="F425" s="45" t="str">
        <f t="shared" si="72"/>
        <v>-</v>
      </c>
    </row>
    <row r="426" spans="1:6" ht="12.75" customHeight="1" x14ac:dyDescent="0.2">
      <c r="A426" s="251" t="s">
        <v>811</v>
      </c>
      <c r="B426" s="183" t="s">
        <v>812</v>
      </c>
      <c r="C426" s="252" t="s">
        <v>813</v>
      </c>
      <c r="D426" s="60">
        <f t="shared" ref="D426:E426" si="106">IF(D302-D303+D419-D420&gt;=0,D302-D303+D419-D420,0)</f>
        <v>2117908.79</v>
      </c>
      <c r="E426" s="60">
        <f t="shared" si="106"/>
        <v>2061818.08</v>
      </c>
      <c r="F426" s="45">
        <f t="shared" si="72"/>
        <v>97.351599357590842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189178.23</v>
      </c>
      <c r="E428" s="81">
        <f t="shared" si="108"/>
        <v>780500.53</v>
      </c>
      <c r="F428" s="61">
        <f t="shared" si="72"/>
        <v>412.57417938628561</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2527326.86</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2527326.86</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2527326.86</v>
      </c>
      <c r="F502" s="45" t="str">
        <f t="shared" si="109"/>
        <v>-</v>
      </c>
    </row>
    <row r="503" spans="1:6" ht="12.75" customHeight="1" x14ac:dyDescent="0.2">
      <c r="A503" s="63">
        <v>8443</v>
      </c>
      <c r="B503" s="64" t="s">
        <v>966</v>
      </c>
      <c r="C503" s="247" t="s">
        <v>967</v>
      </c>
      <c r="D503" s="194">
        <v>0</v>
      </c>
      <c r="E503" s="194">
        <v>2527326.86</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152012.1</v>
      </c>
      <c r="E535" s="60">
        <f>E536+E571+E584+E597+E629</f>
        <v>139208.64000000001</v>
      </c>
      <c r="F535" s="45">
        <f t="shared" si="109"/>
        <v>91.577341540574736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152012.1</v>
      </c>
      <c r="E597" s="60">
        <f t="shared" si="152"/>
        <v>139208.64000000001</v>
      </c>
      <c r="F597" s="45">
        <f t="shared" si="109"/>
        <v>91.577341540574736</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152012.1</v>
      </c>
      <c r="E609" s="60">
        <f t="shared" si="156"/>
        <v>139208.64000000001</v>
      </c>
      <c r="F609" s="45">
        <f t="shared" si="109"/>
        <v>91.577341540574736</v>
      </c>
    </row>
    <row r="610" spans="1:6" ht="24" x14ac:dyDescent="0.2">
      <c r="A610" s="63">
        <v>5443</v>
      </c>
      <c r="B610" s="64" t="s">
        <v>1170</v>
      </c>
      <c r="C610" s="247" t="s">
        <v>1171</v>
      </c>
      <c r="D610" s="194">
        <v>152012.1</v>
      </c>
      <c r="E610" s="194">
        <v>139208.64000000001</v>
      </c>
      <c r="F610" s="45">
        <f t="shared" si="109"/>
        <v>91.577341540574736</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2388118.2199999997</v>
      </c>
      <c r="F639" s="45" t="str">
        <f t="shared" si="109"/>
        <v>-</v>
      </c>
    </row>
    <row r="640" spans="1:6" ht="12.75" customHeight="1" x14ac:dyDescent="0.2">
      <c r="A640" s="63" t="s">
        <v>582</v>
      </c>
      <c r="B640" s="64" t="s">
        <v>1230</v>
      </c>
      <c r="C640" s="247" t="s">
        <v>1231</v>
      </c>
      <c r="D640" s="60">
        <f>IF(D535-D430&gt;=0,D535-D430,0)</f>
        <v>152012.1</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10054046.730000002</v>
      </c>
      <c r="E643" s="60">
        <f>E422+E430</f>
        <v>15702847.239999996</v>
      </c>
      <c r="F643" s="45">
        <f t="shared" si="109"/>
        <v>156.18434707633384</v>
      </c>
    </row>
    <row r="644" spans="1:6" ht="12.75" customHeight="1" x14ac:dyDescent="0.2">
      <c r="A644" s="63" t="s">
        <v>582</v>
      </c>
      <c r="B644" s="64" t="s">
        <v>1238</v>
      </c>
      <c r="C644" s="247" t="s">
        <v>1239</v>
      </c>
      <c r="D644" s="60">
        <f>D423+D535</f>
        <v>10104160.189999999</v>
      </c>
      <c r="E644" s="60">
        <f>E423+E535</f>
        <v>17731041.300000001</v>
      </c>
      <c r="F644" s="45">
        <f t="shared" si="109"/>
        <v>175.48258308046482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50113.459999997169</v>
      </c>
      <c r="E646" s="60">
        <f t="shared" si="164"/>
        <v>2028194.0600000042</v>
      </c>
      <c r="F646" s="45">
        <f t="shared" si="109"/>
        <v>4047.2042042200214</v>
      </c>
    </row>
    <row r="647" spans="1:6" ht="24" x14ac:dyDescent="0.2">
      <c r="A647" s="251" t="s">
        <v>1244</v>
      </c>
      <c r="B647" s="64" t="s">
        <v>1245</v>
      </c>
      <c r="C647" s="252" t="s">
        <v>1244</v>
      </c>
      <c r="D647" s="60">
        <f>IF(D426-D427+D641-D642&gt;=0,D426-D427+D641-D642,0)</f>
        <v>2117908.79</v>
      </c>
      <c r="E647" s="60">
        <f>IF(E426-E427+E641-E642&gt;=0,E426-E427+E641-E642,0)</f>
        <v>2061818.08</v>
      </c>
      <c r="F647" s="45">
        <f t="shared" si="109"/>
        <v>97.351599357590842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2067795.3300000029</v>
      </c>
      <c r="E649" s="60">
        <f t="shared" si="165"/>
        <v>33624.019999995828</v>
      </c>
      <c r="F649" s="45">
        <f t="shared" si="109"/>
        <v>1.6260806624413733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2622179.79</v>
      </c>
      <c r="E653" s="194">
        <v>3002472.28</v>
      </c>
      <c r="F653" s="45">
        <f t="shared" ref="F653:F740" si="167">IF(D653&lt;&gt;0,IF(E653/D653&gt;=100,"&gt;&gt;100",E653/D653*100),"-")</f>
        <v>114.50291438635487</v>
      </c>
    </row>
    <row r="654" spans="1:6" ht="12.75" customHeight="1" x14ac:dyDescent="0.2">
      <c r="A654" s="63" t="s">
        <v>1257</v>
      </c>
      <c r="B654" s="64" t="s">
        <v>1258</v>
      </c>
      <c r="C654" s="247" t="s">
        <v>1257</v>
      </c>
      <c r="D654" s="194">
        <v>10657738.99</v>
      </c>
      <c r="E654" s="194">
        <v>16687951.779999999</v>
      </c>
      <c r="F654" s="45">
        <f t="shared" si="167"/>
        <v>156.5806011543167</v>
      </c>
    </row>
    <row r="655" spans="1:6" ht="12.75" customHeight="1" x14ac:dyDescent="0.2">
      <c r="A655" s="63" t="s">
        <v>1259</v>
      </c>
      <c r="B655" s="64" t="s">
        <v>1260</v>
      </c>
      <c r="C655" s="247" t="s">
        <v>1259</v>
      </c>
      <c r="D655" s="194">
        <v>10277446.5</v>
      </c>
      <c r="E655" s="194">
        <v>17998169.649999999</v>
      </c>
      <c r="F655" s="45">
        <f t="shared" si="167"/>
        <v>175.12297096365324</v>
      </c>
    </row>
    <row r="656" spans="1:6" ht="24" x14ac:dyDescent="0.2">
      <c r="A656" s="63">
        <v>11</v>
      </c>
      <c r="B656" s="64" t="s">
        <v>1261</v>
      </c>
      <c r="C656" s="247" t="s">
        <v>1262</v>
      </c>
      <c r="D656" s="60">
        <f t="shared" ref="D656:E656" si="168">+D653+D654-D655</f>
        <v>3002472.2800000012</v>
      </c>
      <c r="E656" s="60">
        <f t="shared" si="168"/>
        <v>1692254.4100000001</v>
      </c>
      <c r="F656" s="45">
        <f t="shared" si="167"/>
        <v>56.362032757884428</v>
      </c>
    </row>
    <row r="657" spans="1:6" ht="24" x14ac:dyDescent="0.2">
      <c r="A657" s="63" t="s">
        <v>582</v>
      </c>
      <c r="B657" s="64" t="s">
        <v>1263</v>
      </c>
      <c r="C657" s="247" t="s">
        <v>1264</v>
      </c>
      <c r="D657" s="253">
        <v>28</v>
      </c>
      <c r="E657" s="253">
        <v>30</v>
      </c>
      <c r="F657" s="45">
        <f t="shared" si="167"/>
        <v>107.14285714285714</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19</v>
      </c>
      <c r="E659" s="253">
        <v>23</v>
      </c>
      <c r="F659" s="45">
        <f t="shared" si="167"/>
        <v>121.05263157894737</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330809.15999999997</v>
      </c>
      <c r="E661" s="194">
        <v>368607.75</v>
      </c>
      <c r="F661" s="45">
        <f t="shared" si="167"/>
        <v>111.42610138123142</v>
      </c>
    </row>
    <row r="662" spans="1:6" ht="12.75" customHeight="1" x14ac:dyDescent="0.2">
      <c r="A662" s="70">
        <v>61315</v>
      </c>
      <c r="B662" s="65" t="s">
        <v>1274</v>
      </c>
      <c r="C662" s="278" t="s">
        <v>1275</v>
      </c>
      <c r="D662" s="192">
        <v>5871.1</v>
      </c>
      <c r="E662" s="192">
        <v>6811.83</v>
      </c>
      <c r="F662" s="71">
        <f t="shared" si="167"/>
        <v>116.0230621178314</v>
      </c>
    </row>
    <row r="663" spans="1:6" ht="12.75" customHeight="1" x14ac:dyDescent="0.2">
      <c r="A663" s="70">
        <v>61316</v>
      </c>
      <c r="B663" s="65" t="s">
        <v>1276</v>
      </c>
      <c r="C663" s="277" t="s">
        <v>1277</v>
      </c>
      <c r="D663" s="192"/>
      <c r="E663" s="192">
        <v>17242.68</v>
      </c>
      <c r="F663" s="71" t="str">
        <f t="shared" si="167"/>
        <v>-</v>
      </c>
    </row>
    <row r="664" spans="1:6" ht="12.75" customHeight="1" x14ac:dyDescent="0.2">
      <c r="A664" s="70" t="s">
        <v>1278</v>
      </c>
      <c r="B664" s="65" t="s">
        <v>1279</v>
      </c>
      <c r="C664" s="277" t="s">
        <v>1278</v>
      </c>
      <c r="D664" s="192">
        <v>200676.55</v>
      </c>
      <c r="E664" s="192">
        <v>47716.05</v>
      </c>
      <c r="F664" s="71">
        <f t="shared" si="167"/>
        <v>23.777591352851147</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218896.23</v>
      </c>
      <c r="E669" s="194">
        <v>216808</v>
      </c>
      <c r="F669" s="45">
        <f t="shared" si="167"/>
        <v>99.046018289122657</v>
      </c>
    </row>
    <row r="670" spans="1:6" ht="12.75" customHeight="1" x14ac:dyDescent="0.2">
      <c r="A670" s="63">
        <v>63312</v>
      </c>
      <c r="B670" s="64" t="s">
        <v>1290</v>
      </c>
      <c r="C670" s="247" t="s">
        <v>1291</v>
      </c>
      <c r="D670" s="194">
        <v>3000</v>
      </c>
      <c r="E670" s="194"/>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7573.64</v>
      </c>
      <c r="E672" s="194">
        <v>8498.3799999999992</v>
      </c>
      <c r="F672" s="45">
        <f t="shared" si="167"/>
        <v>112.20998093387063</v>
      </c>
    </row>
    <row r="673" spans="1:6" ht="12.75" customHeight="1" x14ac:dyDescent="0.2">
      <c r="A673" s="63">
        <v>63321</v>
      </c>
      <c r="B673" s="64" t="s">
        <v>1296</v>
      </c>
      <c r="C673" s="247" t="s">
        <v>1297</v>
      </c>
      <c r="D673" s="194">
        <v>221587.6</v>
      </c>
      <c r="E673" s="194">
        <v>609179.5</v>
      </c>
      <c r="F673" s="45">
        <f t="shared" si="167"/>
        <v>274.91587976944561</v>
      </c>
    </row>
    <row r="674" spans="1:6" ht="12.75" customHeight="1" x14ac:dyDescent="0.2">
      <c r="A674" s="63">
        <v>63322</v>
      </c>
      <c r="B674" s="64" t="s">
        <v>1298</v>
      </c>
      <c r="C674" s="247" t="s">
        <v>1299</v>
      </c>
      <c r="D674" s="194">
        <v>14941.38</v>
      </c>
      <c r="E674" s="194"/>
      <c r="F674" s="45">
        <f t="shared" si="167"/>
        <v>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41901.550000000003</v>
      </c>
      <c r="E676" s="194">
        <v>23586.17</v>
      </c>
      <c r="F676" s="45">
        <f t="shared" si="167"/>
        <v>56.289492870788784</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v>22432.42</v>
      </c>
      <c r="F678" s="71" t="str">
        <f t="shared" si="167"/>
        <v>-</v>
      </c>
    </row>
    <row r="679" spans="1:6" ht="12" x14ac:dyDescent="0.2">
      <c r="A679" s="70">
        <v>63416</v>
      </c>
      <c r="B679" s="182" t="s">
        <v>1308</v>
      </c>
      <c r="C679" s="278" t="s">
        <v>1309</v>
      </c>
      <c r="D679" s="192">
        <v>237667</v>
      </c>
      <c r="E679" s="192">
        <v>247979.48</v>
      </c>
      <c r="F679" s="71">
        <f t="shared" si="167"/>
        <v>104.3390458077899</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143728.9</v>
      </c>
      <c r="E681" s="192">
        <v>373099.66</v>
      </c>
      <c r="F681" s="71">
        <f t="shared" si="167"/>
        <v>259.58569223030304</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21109.87</v>
      </c>
      <c r="E702" s="192">
        <v>66857.69</v>
      </c>
      <c r="F702" s="71">
        <f t="shared" si="167"/>
        <v>316.71294043970903</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v>3744.75</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1772092.57</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v>21592.77</v>
      </c>
      <c r="E712" s="192">
        <v>20221.89</v>
      </c>
      <c r="F712" s="71">
        <f t="shared" si="167"/>
        <v>93.6512082516509</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4609.95</v>
      </c>
      <c r="E722" s="192">
        <v>4916.24</v>
      </c>
      <c r="F722" s="71">
        <f t="shared" si="167"/>
        <v>106.64410676905389</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1292.8</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2299.89</v>
      </c>
      <c r="E732" s="192"/>
      <c r="F732" s="71">
        <f t="shared" si="167"/>
        <v>0</v>
      </c>
    </row>
    <row r="733" spans="1:6" ht="12.75" customHeight="1" x14ac:dyDescent="0.2">
      <c r="A733" s="70">
        <v>31215</v>
      </c>
      <c r="B733" s="65" t="s">
        <v>1396</v>
      </c>
      <c r="C733" s="278" t="s">
        <v>1397</v>
      </c>
      <c r="D733" s="192"/>
      <c r="E733" s="192">
        <v>882.88</v>
      </c>
      <c r="F733" s="71" t="str">
        <f t="shared" si="167"/>
        <v>-</v>
      </c>
    </row>
    <row r="734" spans="1:6" ht="12.75" customHeight="1" x14ac:dyDescent="0.2">
      <c r="A734" s="70">
        <v>32121</v>
      </c>
      <c r="B734" s="65" t="s">
        <v>1398</v>
      </c>
      <c r="C734" s="278" t="s">
        <v>1399</v>
      </c>
      <c r="D734" s="192">
        <v>16824.25</v>
      </c>
      <c r="E734" s="192">
        <v>12805.27</v>
      </c>
      <c r="F734" s="71">
        <f t="shared" si="167"/>
        <v>76.111981217587712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250</v>
      </c>
      <c r="E736" s="194">
        <v>110</v>
      </c>
      <c r="F736" s="45">
        <f t="shared" si="167"/>
        <v>44</v>
      </c>
    </row>
    <row r="737" spans="1:6" ht="12.75" customHeight="1" x14ac:dyDescent="0.2">
      <c r="A737" s="63" t="s">
        <v>1404</v>
      </c>
      <c r="B737" s="64" t="s">
        <v>1405</v>
      </c>
      <c r="C737" s="247" t="s">
        <v>1404</v>
      </c>
      <c r="D737" s="194">
        <v>1655.9</v>
      </c>
      <c r="E737" s="194">
        <v>591.39</v>
      </c>
      <c r="F737" s="45">
        <f t="shared" si="167"/>
        <v>35.714113171085209</v>
      </c>
    </row>
    <row r="738" spans="1:6" ht="12.75" customHeight="1" x14ac:dyDescent="0.2">
      <c r="A738" s="63" t="s">
        <v>1406</v>
      </c>
      <c r="B738" s="64" t="s">
        <v>1407</v>
      </c>
      <c r="C738" s="247" t="s">
        <v>1406</v>
      </c>
      <c r="D738" s="194">
        <v>2118.9499999999998</v>
      </c>
      <c r="E738" s="194">
        <v>523.62</v>
      </c>
      <c r="F738" s="45">
        <f t="shared" si="167"/>
        <v>24.711295688902524</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35306.6</v>
      </c>
      <c r="E741" s="192">
        <v>32965.9</v>
      </c>
      <c r="F741" s="71">
        <f t="shared" ref="F741:F1006" si="169">IF(D741&lt;&gt;0,IF(E741/D741&gt;=100,"&gt;&gt;100",E741/D741*100),"-")</f>
        <v>93.370361348869622</v>
      </c>
    </row>
    <row r="742" spans="1:6" ht="12.75" customHeight="1" x14ac:dyDescent="0.2">
      <c r="A742" s="70" t="s">
        <v>1414</v>
      </c>
      <c r="B742" s="65" t="s">
        <v>1415</v>
      </c>
      <c r="C742" s="278" t="s">
        <v>1414</v>
      </c>
      <c r="D742" s="192">
        <v>964.32</v>
      </c>
      <c r="E742" s="192">
        <v>998.76</v>
      </c>
      <c r="F742" s="71">
        <f t="shared" si="169"/>
        <v>103.57142857142856</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2156</v>
      </c>
      <c r="E744" s="192">
        <v>2328</v>
      </c>
      <c r="F744" s="71">
        <f t="shared" si="170"/>
        <v>107.97773654916512</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10610.01</v>
      </c>
      <c r="E760" s="194">
        <v>13912.12</v>
      </c>
      <c r="F760" s="45">
        <f t="shared" si="169"/>
        <v>131.12259083638941</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272.11</v>
      </c>
      <c r="E778" s="192">
        <v>195.42</v>
      </c>
      <c r="F778" s="71">
        <f t="shared" si="169"/>
        <v>71.816544779684676</v>
      </c>
    </row>
    <row r="779" spans="1:6" ht="12.75" customHeight="1" x14ac:dyDescent="0.2">
      <c r="A779" s="70">
        <v>36313</v>
      </c>
      <c r="B779" s="65" t="s">
        <v>1488</v>
      </c>
      <c r="C779" s="278" t="s">
        <v>1489</v>
      </c>
      <c r="D779" s="192">
        <v>1358.33</v>
      </c>
      <c r="E779" s="192">
        <v>2329.54</v>
      </c>
      <c r="F779" s="71">
        <f t="shared" si="169"/>
        <v>171.50029816024087</v>
      </c>
    </row>
    <row r="780" spans="1:6" ht="12.75" customHeight="1" x14ac:dyDescent="0.2">
      <c r="A780" s="70">
        <v>36314</v>
      </c>
      <c r="B780" s="65" t="s">
        <v>1490</v>
      </c>
      <c r="C780" s="278" t="s">
        <v>1491</v>
      </c>
      <c r="D780" s="192">
        <v>1035.43</v>
      </c>
      <c r="E780" s="192">
        <v>1520.64</v>
      </c>
      <c r="F780" s="71">
        <f t="shared" si="169"/>
        <v>146.86072452990544</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51770</v>
      </c>
      <c r="E846" s="194">
        <v>62220</v>
      </c>
      <c r="F846" s="45">
        <f t="shared" si="169"/>
        <v>120.18543558045201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187169.48</v>
      </c>
      <c r="E850" s="194">
        <v>349743.3</v>
      </c>
      <c r="F850" s="45">
        <f t="shared" si="169"/>
        <v>186.85915032728624</v>
      </c>
    </row>
    <row r="851" spans="1:6" ht="12.75" customHeight="1" x14ac:dyDescent="0.2">
      <c r="A851" s="63">
        <v>37221</v>
      </c>
      <c r="B851" s="64" t="s">
        <v>1631</v>
      </c>
      <c r="C851" s="247" t="s">
        <v>1632</v>
      </c>
      <c r="D851" s="194">
        <v>22532.01</v>
      </c>
      <c r="E851" s="194">
        <v>21205.34</v>
      </c>
      <c r="F851" s="45">
        <f t="shared" si="169"/>
        <v>94.112065457098595</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409712.34</v>
      </c>
      <c r="E855" s="194">
        <v>500795.7</v>
      </c>
      <c r="F855" s="45">
        <f t="shared" si="169"/>
        <v>122.23105118093342</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482099.13</v>
      </c>
      <c r="E857" s="194">
        <v>343071.52</v>
      </c>
      <c r="F857" s="45">
        <f t="shared" si="169"/>
        <v>71.162028440084512</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v>2527326.86</v>
      </c>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152012.1</v>
      </c>
      <c r="E981" s="192">
        <v>139208.64000000001</v>
      </c>
      <c r="F981" s="71">
        <f t="shared" si="169"/>
        <v>91.577341540574736</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3" zoomScaleNormal="100" workbookViewId="0">
      <selection activeCell="E69" sqref="E6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38037202.200000003</v>
      </c>
      <c r="E6" s="180">
        <f t="shared" si="0"/>
        <v>44280258.120000005</v>
      </c>
      <c r="F6" s="181">
        <f t="shared" ref="F6:F298" si="1">IF(D6&gt;0,IF(E6/D6&gt;=100,"&gt;&gt;100",E6/D6*100),"-")</f>
        <v>116.41302608739188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33734623.790000007</v>
      </c>
      <c r="E7" s="79">
        <f t="shared" si="2"/>
        <v>40705366.810000002</v>
      </c>
      <c r="F7" s="71">
        <f t="shared" si="1"/>
        <v>120.66346749082864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1592958.5</v>
      </c>
      <c r="E8" s="79">
        <f>E9+E10-E11</f>
        <v>1691590.76</v>
      </c>
      <c r="F8" s="71">
        <f t="shared" si="1"/>
        <v>106.19176582440785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1592958.5</v>
      </c>
      <c r="E9" s="192">
        <v>1691590.76</v>
      </c>
      <c r="F9" s="71">
        <f t="shared" si="1"/>
        <v>106.19176582440785</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28999993.590000004</v>
      </c>
      <c r="E12" s="79">
        <f t="shared" si="3"/>
        <v>30933591.899999999</v>
      </c>
      <c r="F12" s="71">
        <f t="shared" si="1"/>
        <v>106.66758185307583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28588992.960000005</v>
      </c>
      <c r="E13" s="79">
        <f t="shared" si="4"/>
        <v>30397719.079999998</v>
      </c>
      <c r="F13" s="71">
        <f t="shared" si="1"/>
        <v>106.32665208785301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221489.99</v>
      </c>
      <c r="E14" s="192">
        <v>221489.99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6699863.29</v>
      </c>
      <c r="E15" s="192">
        <v>7333499.1600000001</v>
      </c>
      <c r="F15" s="71">
        <f t="shared" si="1"/>
        <v>109.45744476526475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33771884.030000001</v>
      </c>
      <c r="E16" s="192">
        <v>36390240.399999999</v>
      </c>
      <c r="F16" s="71">
        <f t="shared" si="1"/>
        <v>107.75306573857139</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2142100.35</v>
      </c>
      <c r="E17" s="192">
        <v>2224895.6</v>
      </c>
      <c r="F17" s="71">
        <f t="shared" si="1"/>
        <v>103.86514338602298</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14246344.699999999</v>
      </c>
      <c r="E18" s="192">
        <v>15772406.07</v>
      </c>
      <c r="F18" s="71">
        <f t="shared" si="1"/>
        <v>110.71195034330457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328264.44999999995</v>
      </c>
      <c r="E19" s="79">
        <f t="shared" si="5"/>
        <v>483291.24999999988</v>
      </c>
      <c r="F19" s="71">
        <f t="shared" si="1"/>
        <v>147.22619217524164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141481.59</v>
      </c>
      <c r="E20" s="192">
        <v>150715.04999999999</v>
      </c>
      <c r="F20" s="71">
        <f t="shared" si="1"/>
        <v>106.52626253352113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20728.57</v>
      </c>
      <c r="E21" s="192">
        <v>20728.57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53915</v>
      </c>
      <c r="E22" s="192">
        <v>53915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348.13</v>
      </c>
      <c r="E24" s="192">
        <v>348.13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9637.91</v>
      </c>
      <c r="E25" s="192">
        <v>20441.14</v>
      </c>
      <c r="F25" s="71">
        <f t="shared" si="1"/>
        <v>212.09100313242186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963189.06</v>
      </c>
      <c r="E26" s="192">
        <v>1237061.43</v>
      </c>
      <c r="F26" s="71">
        <f t="shared" si="1"/>
        <v>128.43391618256129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861035.81</v>
      </c>
      <c r="E28" s="192">
        <v>999918.07</v>
      </c>
      <c r="F28" s="71">
        <f t="shared" si="1"/>
        <v>116.12967293427667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33874.660000000003</v>
      </c>
      <c r="E29" s="79">
        <f t="shared" si="6"/>
        <v>24844.230000000003</v>
      </c>
      <c r="F29" s="71">
        <f t="shared" si="1"/>
        <v>73.341636491702062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81871.83</v>
      </c>
      <c r="E30" s="192">
        <v>81871.83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47997.17</v>
      </c>
      <c r="E34" s="192">
        <v>57027.6</v>
      </c>
      <c r="F34" s="71">
        <f t="shared" si="1"/>
        <v>118.81450510519682</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48861.520000000019</v>
      </c>
      <c r="E45" s="79">
        <f t="shared" si="9"/>
        <v>27737.340000000084</v>
      </c>
      <c r="F45" s="71">
        <f t="shared" si="1"/>
        <v>56.767247519111308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66470.39</v>
      </c>
      <c r="E47" s="192">
        <v>66470.39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8261.99</v>
      </c>
      <c r="E48" s="192">
        <v>8261.99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1028333.36</v>
      </c>
      <c r="E49" s="192">
        <v>1028333.36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1054204.22</v>
      </c>
      <c r="E50" s="192">
        <v>1075328.3999999999</v>
      </c>
      <c r="F50" s="71">
        <f t="shared" si="1"/>
        <v>102.00380339968662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4645.46</v>
      </c>
      <c r="E51" s="192">
        <v>4645.46</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38913.94</v>
      </c>
      <c r="E54" s="192">
        <v>39515.46</v>
      </c>
      <c r="F54" s="71">
        <f t="shared" si="1"/>
        <v>101.54576997343368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38913.94</v>
      </c>
      <c r="E55" s="192">
        <v>39515.46</v>
      </c>
      <c r="F55" s="71">
        <f t="shared" si="1"/>
        <v>101.54576997343368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3137026.24</v>
      </c>
      <c r="E56" s="79">
        <f t="shared" si="11"/>
        <v>8075538.6900000004</v>
      </c>
      <c r="F56" s="71">
        <f t="shared" si="1"/>
        <v>257.42655853589542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3032996.49</v>
      </c>
      <c r="E57" s="192">
        <v>7761748.9400000004</v>
      </c>
      <c r="F57" s="71">
        <f t="shared" si="1"/>
        <v>255.91025131717183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104029.75</v>
      </c>
      <c r="E62" s="192">
        <v>313789.75</v>
      </c>
      <c r="F62" s="71">
        <f t="shared" si="1"/>
        <v>301.6346285557737</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4302578.41</v>
      </c>
      <c r="E69" s="79">
        <f>E70+E82+E88+E119+E135+E147+E165+E171</f>
        <v>3574891.31</v>
      </c>
      <c r="F69" s="71">
        <f t="shared" si="1"/>
        <v>83.087185620865881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3002472.28</v>
      </c>
      <c r="E70" s="79">
        <f t="shared" si="12"/>
        <v>1692254.41</v>
      </c>
      <c r="F70" s="71">
        <f t="shared" si="1"/>
        <v>56.36203275788445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3002312.28</v>
      </c>
      <c r="E71" s="79">
        <f t="shared" si="13"/>
        <v>1691894.41</v>
      </c>
      <c r="F71" s="71">
        <f t="shared" si="1"/>
        <v>56.353045659860548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3002312.28</v>
      </c>
      <c r="E73" s="192">
        <v>1691894.41</v>
      </c>
      <c r="F73" s="71">
        <f t="shared" si="1"/>
        <v>56.353045659860548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160</v>
      </c>
      <c r="E80" s="192">
        <v>360</v>
      </c>
      <c r="F80" s="71">
        <f t="shared" si="1"/>
        <v>225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29515.72</v>
      </c>
      <c r="E82" s="79">
        <f>SUM(E83:E85)-E86+E87</f>
        <v>20716.05</v>
      </c>
      <c r="F82" s="71">
        <f t="shared" si="1"/>
        <v>70.186497229273073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29515.72</v>
      </c>
      <c r="E87" s="192">
        <v>20716.05</v>
      </c>
      <c r="F87" s="71">
        <f t="shared" si="1"/>
        <v>70.186497229273073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64547.23</v>
      </c>
      <c r="E89" s="79">
        <f t="shared" si="16"/>
        <v>64547.23</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64547.23</v>
      </c>
      <c r="E101" s="192">
        <v>64547.23</v>
      </c>
      <c r="F101" s="71">
        <f t="shared" si="1"/>
        <v>100</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64547.23</v>
      </c>
      <c r="E118" s="192">
        <v>64547.23</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1081412.17</v>
      </c>
      <c r="E135" s="79">
        <f t="shared" si="21"/>
        <v>1081420.31</v>
      </c>
      <c r="F135" s="71">
        <f t="shared" si="1"/>
        <v>100.00075271947422</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1081412.17</v>
      </c>
      <c r="E136" s="79">
        <f t="shared" si="22"/>
        <v>1081420.31</v>
      </c>
      <c r="F136" s="71">
        <f t="shared" si="1"/>
        <v>100.00075271947422</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1065618.1599999999</v>
      </c>
      <c r="E140" s="192">
        <v>1065626.3</v>
      </c>
      <c r="F140" s="71">
        <f t="shared" si="1"/>
        <v>100.00076387587089</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15794.01</v>
      </c>
      <c r="E142" s="192">
        <v>15794.01</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188514.04</v>
      </c>
      <c r="E147" s="79">
        <f t="shared" si="24"/>
        <v>667325.06000000006</v>
      </c>
      <c r="F147" s="71">
        <f t="shared" si="1"/>
        <v>353.99223315144064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21611.69</v>
      </c>
      <c r="E148" s="192">
        <v>33033.82</v>
      </c>
      <c r="F148" s="71">
        <f t="shared" si="1"/>
        <v>152.85162798466942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25629.02</v>
      </c>
      <c r="E150" s="79">
        <f t="shared" si="25"/>
        <v>327129.71999999997</v>
      </c>
      <c r="F150" s="71">
        <f t="shared" si="1"/>
        <v>1276.4035456681527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24066.86</v>
      </c>
      <c r="E153" s="192">
        <v>50648.36</v>
      </c>
      <c r="F153" s="71">
        <f t="shared" si="1"/>
        <v>210.4485587234895</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276481.36</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1562.16</v>
      </c>
      <c r="E155" s="192"/>
      <c r="F155" s="71">
        <f t="shared" si="1"/>
        <v>0</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39225.1</v>
      </c>
      <c r="E159" s="192">
        <v>33163.01</v>
      </c>
      <c r="F159" s="71">
        <f t="shared" si="1"/>
        <v>84.545380381439443</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296712.02</v>
      </c>
      <c r="E160" s="192">
        <v>411413.77</v>
      </c>
      <c r="F160" s="71">
        <f t="shared" si="1"/>
        <v>138.65760140084652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2524.21</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194663.79</v>
      </c>
      <c r="E164" s="192">
        <v>139939.47</v>
      </c>
      <c r="F164" s="71">
        <f t="shared" si="1"/>
        <v>71.887776355325244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664.19999999999709</v>
      </c>
      <c r="E165" s="79">
        <f t="shared" si="26"/>
        <v>113175.48</v>
      </c>
      <c r="F165" s="71" t="str">
        <f t="shared" si="1"/>
        <v>&gt;&gt;100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18868.939999999999</v>
      </c>
      <c r="E167" s="192">
        <v>131954.62</v>
      </c>
      <c r="F167" s="71">
        <f t="shared" si="1"/>
        <v>699.32184849811381</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18204.740000000002</v>
      </c>
      <c r="E170" s="192">
        <v>18779.14</v>
      </c>
      <c r="F170" s="71">
        <f t="shared" si="1"/>
        <v>103.15522221135814</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38037202.200000003</v>
      </c>
      <c r="E176" s="79">
        <f>E177+E251</f>
        <v>44280258.11999999</v>
      </c>
      <c r="F176" s="71">
        <f t="shared" si="1"/>
        <v>116.41302608739186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2135947.14</v>
      </c>
      <c r="E177" s="79">
        <f>E178+E197+E203+E219+E247+E248</f>
        <v>5249604.82</v>
      </c>
      <c r="F177" s="71">
        <f t="shared" si="1"/>
        <v>245.77409813615517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442038.02</v>
      </c>
      <c r="E178" s="79">
        <f>SUM(E179:E181)+E185+E186+SUM(E194:E196)</f>
        <v>385933.35</v>
      </c>
      <c r="F178" s="71">
        <f t="shared" si="1"/>
        <v>87.307727511764696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64497.61</v>
      </c>
      <c r="E179" s="192">
        <v>76105.279999999999</v>
      </c>
      <c r="F179" s="71">
        <f t="shared" si="1"/>
        <v>117.99705446449875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278895.59000000003</v>
      </c>
      <c r="E180" s="192">
        <v>210271.33</v>
      </c>
      <c r="F180" s="71">
        <f t="shared" si="1"/>
        <v>75.394282856892787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3309.1400000000003</v>
      </c>
      <c r="E181" s="79">
        <f t="shared" si="28"/>
        <v>7724.17</v>
      </c>
      <c r="F181" s="71">
        <f t="shared" si="1"/>
        <v>233.41925696706696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2528.5700000000002</v>
      </c>
      <c r="E183" s="192">
        <v>6869.5</v>
      </c>
      <c r="F183" s="71">
        <f t="shared" si="1"/>
        <v>271.67529473180491</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780.57</v>
      </c>
      <c r="E184" s="192">
        <v>854.67</v>
      </c>
      <c r="F184" s="71">
        <f t="shared" si="1"/>
        <v>109.49306276182789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123.47</v>
      </c>
      <c r="E185" s="192">
        <v>54.19</v>
      </c>
      <c r="F185" s="71">
        <f t="shared" si="1"/>
        <v>43.889203855187489</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539.27</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539.27</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92369.86</v>
      </c>
      <c r="E194" s="192">
        <v>71871.97</v>
      </c>
      <c r="F194" s="71">
        <f t="shared" si="1"/>
        <v>77.808897837454765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1517.53</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2842.35</v>
      </c>
      <c r="E196" s="192">
        <v>17849.61</v>
      </c>
      <c r="F196" s="71">
        <f t="shared" si="1"/>
        <v>627.98775660984757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578979.82999999996</v>
      </c>
      <c r="E197" s="79">
        <f>SUM(E198:E202)</f>
        <v>1152224.1399999999</v>
      </c>
      <c r="F197" s="71">
        <f t="shared" si="1"/>
        <v>199.00937481708127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444106.17</v>
      </c>
      <c r="E199" s="192">
        <v>1089508.01</v>
      </c>
      <c r="F199" s="71">
        <f t="shared" ref="F199:F202" si="30">IF(D199&gt;0,IF(E199/D199&gt;=100,"&gt;&gt;100",E199/D199*100),"-")</f>
        <v>245.326024180209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134873.66</v>
      </c>
      <c r="E202" s="192">
        <v>62716.13</v>
      </c>
      <c r="F202" s="71">
        <f t="shared" si="30"/>
        <v>46.499909619120587</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1082819.67</v>
      </c>
      <c r="E219" s="79">
        <f t="shared" si="34"/>
        <v>3470937.89</v>
      </c>
      <c r="F219" s="71">
        <f t="shared" si="1"/>
        <v>320.54625402214947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1082819.67</v>
      </c>
      <c r="E220" s="79">
        <f t="shared" si="35"/>
        <v>3470937.89</v>
      </c>
      <c r="F220" s="71">
        <f t="shared" si="1"/>
        <v>320.54625402214947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1082819.67</v>
      </c>
      <c r="E225" s="192">
        <v>3470937.89</v>
      </c>
      <c r="F225" s="71">
        <f t="shared" si="1"/>
        <v>320.54625402214947</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14671.47</v>
      </c>
      <c r="E247" s="192">
        <v>240509.44</v>
      </c>
      <c r="F247" s="71">
        <f>IF(D247&gt;0,IF(E247/D247&gt;=100,"&gt;&gt;100",E247/D247*100),"-")</f>
        <v>1639.3002200870126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17438.150000000001</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17438.150000000001</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35901255.060000002</v>
      </c>
      <c r="E251" s="79">
        <f>+E252+E255-E264+E274+E291</f>
        <v>39030653.29999999</v>
      </c>
      <c r="F251" s="71">
        <f t="shared" si="1"/>
        <v>108.71668200671529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33644281.5</v>
      </c>
      <c r="E252" s="79">
        <f>E253-E254</f>
        <v>38217068.019999996</v>
      </c>
      <c r="F252" s="71">
        <f t="shared" si="1"/>
        <v>113.59157133434398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34887655.270000003</v>
      </c>
      <c r="E253" s="192">
        <v>41858406.43</v>
      </c>
      <c r="F253" s="71">
        <f t="shared" si="1"/>
        <v>119.98056649566291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1243373.77</v>
      </c>
      <c r="E254" s="192">
        <v>3641338.41</v>
      </c>
      <c r="F254" s="71">
        <f t="shared" si="1"/>
        <v>292.85951641074109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2067795.3299999996</v>
      </c>
      <c r="E255" s="79">
        <f>E256-E260</f>
        <v>33624.020000000484</v>
      </c>
      <c r="F255" s="71">
        <f t="shared" si="1"/>
        <v>1.6260806624416011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4601784.67</v>
      </c>
      <c r="E256" s="79">
        <f>SUM(E257:E259)</f>
        <v>6095893.0700000003</v>
      </c>
      <c r="F256" s="71">
        <f t="shared" si="1"/>
        <v>132.46802071684073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4601784.67</v>
      </c>
      <c r="E257" s="192">
        <v>3707774.85</v>
      </c>
      <c r="F257" s="71">
        <f t="shared" si="1"/>
        <v>80.57254121801401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2388118.2200000002</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2533989.3400000003</v>
      </c>
      <c r="E260" s="79">
        <f>SUM(E261:E263)</f>
        <v>6062269.0499999998</v>
      </c>
      <c r="F260" s="71">
        <f t="shared" si="1"/>
        <v>239.23814336172379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2381977.2400000002</v>
      </c>
      <c r="E262" s="192">
        <v>6062269.0499999998</v>
      </c>
      <c r="F262" s="71">
        <f t="shared" si="1"/>
        <v>254.50575044117545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152012.1</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539.27</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539.27</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188514.02999999997</v>
      </c>
      <c r="E274" s="79">
        <f>SUM(E275:E277)+SUM(E286:E290)</f>
        <v>667325.04999999993</v>
      </c>
      <c r="F274" s="71">
        <f t="shared" si="1"/>
        <v>353.99224662482681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6289.88</v>
      </c>
      <c r="E275" s="192">
        <v>21235.86</v>
      </c>
      <c r="F275" s="71">
        <f t="shared" ref="F275:F290" si="39">IF(D275&gt;0,IF(E275/D275&gt;=100,"&gt;&gt;100",E275/D275*100),"-")</f>
        <v>337.61947763709321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17366.420000000002</v>
      </c>
      <c r="E277" s="79">
        <f>SUM(E278:E285)</f>
        <v>327129.71999999997</v>
      </c>
      <c r="F277" s="71">
        <f t="shared" si="39"/>
        <v>1883.6911695098929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15804.26</v>
      </c>
      <c r="E280" s="192">
        <v>50648.36</v>
      </c>
      <c r="F280" s="71">
        <f t="shared" si="39"/>
        <v>320.47283453954816</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276481.36</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1562.16</v>
      </c>
      <c r="E282" s="192"/>
      <c r="F282" s="71">
        <f t="shared" si="39"/>
        <v>0</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34511.94</v>
      </c>
      <c r="E286" s="192">
        <v>27266.04</v>
      </c>
      <c r="F286" s="71">
        <f t="shared" si="39"/>
        <v>79.004657518528361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130345.79</v>
      </c>
      <c r="E287" s="192">
        <v>289169.21999999997</v>
      </c>
      <c r="F287" s="71">
        <f t="shared" si="39"/>
        <v>221.84776355262414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2524.21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664.2</v>
      </c>
      <c r="E291" s="79">
        <f>SUM(E292:E295)</f>
        <v>113175.48</v>
      </c>
      <c r="F291" s="71" t="str">
        <f t="shared" si="1"/>
        <v>&gt;&gt;100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664.2</v>
      </c>
      <c r="E293" s="192">
        <v>113175.48</v>
      </c>
      <c r="F293" s="71" t="str">
        <f t="shared" ref="F293:F295" si="40">IF(D293&gt;0,IF(E293/D293&gt;=100,"&gt;&gt;100",E293/D293*100),"-")</f>
        <v>&gt;&gt;100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4213456.26</v>
      </c>
      <c r="E297" s="79">
        <f t="shared" si="42"/>
        <v>20142920.370000001</v>
      </c>
      <c r="F297" s="71">
        <f t="shared" si="1"/>
        <v>478.06169394054666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4213456.26</v>
      </c>
      <c r="E298" s="193">
        <v>20142920.370000001</v>
      </c>
      <c r="F298" s="75">
        <f t="shared" si="1"/>
        <v>478.06169394054666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64547.23</v>
      </c>
      <c r="E300" s="192">
        <v>64547.23</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354084.07</v>
      </c>
      <c r="E302" s="192">
        <f>33033.82+327129.72+33163.01+411413.77+2524.21-326911.12</f>
        <v>480353.41000000003</v>
      </c>
      <c r="F302" s="71">
        <f t="shared" si="43"/>
        <v>135.66083613984668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29093.759999999998</v>
      </c>
      <c r="E303" s="192">
        <v>326911.12</v>
      </c>
      <c r="F303" s="71">
        <f t="shared" si="43"/>
        <v>1123.6468576079546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19001.77</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18868.939999999999</v>
      </c>
      <c r="E305" s="192">
        <f>131954.62</f>
        <v>131954.62</v>
      </c>
      <c r="F305" s="71">
        <f t="shared" si="43"/>
        <v>699.32184849811381</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18758.97</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724.24</v>
      </c>
      <c r="E308" s="192">
        <v>870.98</v>
      </c>
      <c r="F308" s="71">
        <f t="shared" si="43"/>
        <v>120.26123936816523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4760.8599999999997</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18598.150000000001</v>
      </c>
      <c r="E311" s="192">
        <v>2480</v>
      </c>
      <c r="F311" s="71">
        <f t="shared" si="43"/>
        <v>13.334659630124502</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10193.33</v>
      </c>
      <c r="E313" s="192">
        <v>12604.21</v>
      </c>
      <c r="F313" s="71">
        <f t="shared" si="43"/>
        <v>123.65154468657444</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442038.02</v>
      </c>
      <c r="E337" s="192">
        <v>385933.35</v>
      </c>
      <c r="F337" s="71">
        <f t="shared" si="43"/>
        <v>87.307727511764696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578979.82999999996</v>
      </c>
      <c r="E339" s="192">
        <v>1152224.1399999999</v>
      </c>
      <c r="F339" s="71">
        <f t="shared" si="43"/>
        <v>199.00937481708127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1082819.67</v>
      </c>
      <c r="E343" s="192">
        <v>3470937.89</v>
      </c>
      <c r="F343" s="71">
        <f t="shared" si="43"/>
        <v>320.54625402214947</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2503.16</v>
      </c>
      <c r="E344" s="192">
        <v>17849.61</v>
      </c>
      <c r="F344" s="71">
        <f t="shared" si="43"/>
        <v>713.0830630083575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11189.99</v>
      </c>
      <c r="E367" s="192">
        <v>50129.64</v>
      </c>
      <c r="F367" s="71">
        <f t="shared" si="44"/>
        <v>447.98645932659457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3481.48</v>
      </c>
      <c r="E368" s="192">
        <v>19.8</v>
      </c>
      <c r="F368" s="71">
        <f t="shared" si="44"/>
        <v>0.56872364626538141</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190360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762.9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6740.15</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190947.98</v>
      </c>
      <c r="E387" s="192">
        <v>13923.27</v>
      </c>
      <c r="F387" s="71">
        <f t="shared" si="44"/>
        <v>7.2916560835050461</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1550306.1</v>
      </c>
      <c r="E389" s="192">
        <v>9413233.6699999999</v>
      </c>
      <c r="F389" s="71">
        <f t="shared" si="44"/>
        <v>607.18548872380757</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261949.49</v>
      </c>
      <c r="E392" s="288">
        <v>29359.34</v>
      </c>
      <c r="F392" s="263">
        <f t="shared" si="44"/>
        <v>11.208015713258309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8783121.1099999994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379017.91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2210252.69</v>
      </c>
      <c r="E397" s="284">
        <v>1524265.07</v>
      </c>
      <c r="F397" s="289">
        <f t="shared" si="44"/>
        <v>68.963384906003668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3" workbookViewId="0">
      <selection activeCell="E144" sqref="E14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1428532.0399999998</v>
      </c>
      <c r="E5" s="58">
        <f t="shared" si="0"/>
        <v>1677787.1</v>
      </c>
      <c r="F5" s="59">
        <f t="shared" ref="F5:F141" si="1">IF(D5&gt;0,IF(E5/D5&gt;=100,"&gt;&gt;100",E5/D5*100),"-")</f>
        <v>117.44833528550052</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183871.39</v>
      </c>
      <c r="E6" s="60">
        <f t="shared" si="2"/>
        <v>222427.69</v>
      </c>
      <c r="F6" s="45">
        <f t="shared" si="1"/>
        <v>120.96916763396415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183871.39</v>
      </c>
      <c r="E7" s="194">
        <v>222427.69</v>
      </c>
      <c r="F7" s="45">
        <f t="shared" si="1"/>
        <v>120.96916763396415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1234050.6399999999</v>
      </c>
      <c r="E13" s="60">
        <f t="shared" si="4"/>
        <v>1441447.29</v>
      </c>
      <c r="F13" s="45">
        <f t="shared" si="1"/>
        <v>116.8061701260493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1234050.6399999999</v>
      </c>
      <c r="E16" s="194">
        <v>1441447.29</v>
      </c>
      <c r="F16" s="45">
        <f t="shared" si="1"/>
        <v>116.8061701260493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10610.01</v>
      </c>
      <c r="E20" s="194">
        <v>13912.12</v>
      </c>
      <c r="F20" s="45">
        <f t="shared" si="1"/>
        <v>131.12259083638941</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152150</v>
      </c>
      <c r="E28" s="60">
        <f t="shared" si="6"/>
        <v>154200</v>
      </c>
      <c r="F28" s="45">
        <f t="shared" si="1"/>
        <v>101.34735458429182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150750</v>
      </c>
      <c r="E30" s="194">
        <v>152700</v>
      </c>
      <c r="F30" s="45">
        <f t="shared" si="1"/>
        <v>101.29353233830847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1400</v>
      </c>
      <c r="E34" s="194">
        <v>1500</v>
      </c>
      <c r="F34" s="45">
        <f t="shared" si="1"/>
        <v>107.14285714285714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1811870.57</v>
      </c>
      <c r="E35" s="60">
        <f t="shared" si="7"/>
        <v>3471439.83</v>
      </c>
      <c r="F35" s="45">
        <f t="shared" si="1"/>
        <v>191.59425002416148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13804.98</v>
      </c>
      <c r="E39" s="60">
        <f t="shared" si="9"/>
        <v>18963.240000000002</v>
      </c>
      <c r="F39" s="45">
        <f t="shared" si="1"/>
        <v>137.36521168447911</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13804.98</v>
      </c>
      <c r="E40" s="194">
        <v>18963.240000000002</v>
      </c>
      <c r="F40" s="45">
        <f t="shared" si="1"/>
        <v>137.36521168447911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1606222.27</v>
      </c>
      <c r="E54" s="60">
        <f t="shared" si="12"/>
        <v>3030045.34</v>
      </c>
      <c r="F54" s="45">
        <f t="shared" si="1"/>
        <v>188.64421173789353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1606222.27</v>
      </c>
      <c r="E55" s="194">
        <v>3030045.34</v>
      </c>
      <c r="F55" s="45">
        <f t="shared" si="1"/>
        <v>188.64421173789353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39552.83</v>
      </c>
      <c r="E61" s="60">
        <f t="shared" si="13"/>
        <v>60000</v>
      </c>
      <c r="F61" s="45">
        <f t="shared" si="1"/>
        <v>151.69584578398056</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39552.83</v>
      </c>
      <c r="E64" s="194">
        <v>60000</v>
      </c>
      <c r="F64" s="45">
        <f t="shared" si="1"/>
        <v>151.69584578398056</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152290.49</v>
      </c>
      <c r="E74" s="194">
        <v>362431.25</v>
      </c>
      <c r="F74" s="45">
        <f t="shared" si="1"/>
        <v>237.98679090204519</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70437.73</v>
      </c>
      <c r="E75" s="60">
        <f t="shared" si="15"/>
        <v>245365.99</v>
      </c>
      <c r="F75" s="45">
        <f t="shared" si="1"/>
        <v>348.34454489092707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70437.73</v>
      </c>
      <c r="E76" s="194">
        <v>162495.63</v>
      </c>
      <c r="F76" s="45">
        <f t="shared" si="1"/>
        <v>230.69401867436673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82870.36</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1622768.1600000001</v>
      </c>
      <c r="E82" s="60">
        <f t="shared" si="16"/>
        <v>2086964.1800000002</v>
      </c>
      <c r="F82" s="45">
        <f t="shared" si="1"/>
        <v>128.60519644408109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14784.04</v>
      </c>
      <c r="E84" s="194">
        <v>22687.5</v>
      </c>
      <c r="F84" s="45">
        <f t="shared" si="1"/>
        <v>153.45940622455026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482099.13</v>
      </c>
      <c r="E85" s="194">
        <v>343071.52</v>
      </c>
      <c r="F85" s="45">
        <f t="shared" si="1"/>
        <v>71.162028440084512</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356370.37</v>
      </c>
      <c r="E86" s="194">
        <v>1217175.76</v>
      </c>
      <c r="F86" s="45">
        <f t="shared" si="1"/>
        <v>341.54796876070253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769514.62</v>
      </c>
      <c r="E88" s="194">
        <v>504029.4</v>
      </c>
      <c r="F88" s="45">
        <f t="shared" si="1"/>
        <v>65.499652235327261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992340.96</v>
      </c>
      <c r="E107" s="60">
        <f t="shared" si="21"/>
        <v>1685656.08</v>
      </c>
      <c r="F107" s="45">
        <f t="shared" si="1"/>
        <v>169.86662326223038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502065.17</v>
      </c>
      <c r="E108" s="194">
        <v>1064911.21</v>
      </c>
      <c r="F108" s="45">
        <f t="shared" si="1"/>
        <v>212.1061713960361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50000</v>
      </c>
      <c r="E111" s="194">
        <v>50000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440275.79</v>
      </c>
      <c r="E113" s="194">
        <v>570744.87</v>
      </c>
      <c r="F113" s="45">
        <f t="shared" si="1"/>
        <v>129.63348949984282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966651.65</v>
      </c>
      <c r="E114" s="60">
        <f t="shared" si="22"/>
        <v>4838640.4300000006</v>
      </c>
      <c r="F114" s="45">
        <f t="shared" si="1"/>
        <v>500.55678589076018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812699.32000000007</v>
      </c>
      <c r="E115" s="60">
        <f t="shared" si="23"/>
        <v>4683565.1500000004</v>
      </c>
      <c r="F115" s="45">
        <f t="shared" si="1"/>
        <v>576.29741218437346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427769.62</v>
      </c>
      <c r="E116" s="194">
        <v>4443243.6100000003</v>
      </c>
      <c r="F116" s="45">
        <f t="shared" si="1"/>
        <v>1038.7001325620085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384929.7</v>
      </c>
      <c r="E117" s="194">
        <v>240321.54</v>
      </c>
      <c r="F117" s="45">
        <f t="shared" si="1"/>
        <v>62.432579247587284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153952.32999999999</v>
      </c>
      <c r="E126" s="194">
        <v>155075.28</v>
      </c>
      <c r="F126" s="45">
        <f t="shared" si="1"/>
        <v>100.72941409850699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457982.74</v>
      </c>
      <c r="E129" s="60">
        <f t="shared" si="26"/>
        <v>603991.44000000006</v>
      </c>
      <c r="F129" s="45">
        <f t="shared" si="1"/>
        <v>131.88083026884377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4844.6000000000004</v>
      </c>
      <c r="E133" s="194">
        <v>5105.41</v>
      </c>
      <c r="F133" s="45">
        <f t="shared" si="1"/>
        <v>105.38351979523593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136216.6</v>
      </c>
      <c r="E135" s="194">
        <v>171333.07</v>
      </c>
      <c r="F135" s="45">
        <f t="shared" si="1"/>
        <v>125.77987558050927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53641.91</v>
      </c>
      <c r="E137" s="194">
        <v>114768.79</v>
      </c>
      <c r="F137" s="45">
        <f t="shared" si="1"/>
        <v>213.95358591817478</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263279.63</v>
      </c>
      <c r="E140" s="194">
        <v>312784.17</v>
      </c>
      <c r="F140" s="45">
        <f t="shared" si="1"/>
        <v>118.80302703251292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7502733.8500000006</v>
      </c>
      <c r="E141" s="81">
        <f t="shared" si="28"/>
        <v>14764045.049999999</v>
      </c>
      <c r="F141" s="61">
        <f t="shared" si="1"/>
        <v>196.78220426278347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286672.51</v>
      </c>
      <c r="E5" s="82">
        <f t="shared" si="0"/>
        <v>2112822.9726330996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153640.91</v>
      </c>
      <c r="E6" s="83">
        <f t="shared" si="1"/>
        <v>1701320.8826330998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153632.76999999999</v>
      </c>
      <c r="E7" s="83">
        <f t="shared" si="2"/>
        <v>1701320.8826330998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f>153632.77</f>
        <v>153632.76999999999</v>
      </c>
      <c r="E9" s="195">
        <f>794.0126331+8899.22+1526061.37+135411.67+9030.43+21124.18</f>
        <v>1701320.8826330998</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8.14</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8.14</v>
      </c>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133031.6</v>
      </c>
      <c r="E22" s="83">
        <f t="shared" si="3"/>
        <v>411502.09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133031.6</v>
      </c>
      <c r="E23" s="83">
        <f t="shared" si="4"/>
        <v>411502.09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f>9860+3724+34000+8750+55900+1580+1117.6+2620+14100+1380</f>
        <v>133031.6</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f>5000+152449.24+252777.4+1275.45</f>
        <v>411502.09</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1"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2118508.9900000002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20113476.810000002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f>10159.2+1751.97+2376+38000+6506.26+3785.38+2329.54+1520.64+11300.94+3543.94+86343.21+60+2388+1102.28+383.7+297.23+74.2+19.8+877580.25</f>
        <v>1049522.54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5860305.6900000004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907513.92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f>2562057.55-74.2-383.7-60-86343.21-3543.94-11300.94</f>
        <v>2460351.5599999996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35349.67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f>297.23-297.23</f>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f>52141.82-1520.64-2329.54-3785.38-6506.26-38000</f>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f>944881.85-1102.28-2388-2376-1751.97-10159.2</f>
        <v>927104.4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1512136.53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17849.61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8754380.1500000004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2527326.86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f>2527326.86+877580.25-877580.25</f>
        <v>2527326.86</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f>1921961.37-19.8</f>
        <v>1921941.57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16982380.98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f>877580.25+105.83+106+366.51+383.7+1157.03+2592+60+85220.69+3249.52+12499.02+1520.64+2329.54+3785.38+5966.99+38000+2376+1911.24+9955.2</f>
        <v>1049165.54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5916853.3899999997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895906.25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f>2630681.81-106-383.7-60-85220.69-3249.52-12499.02</f>
        <v>2529162.88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30934.639999999999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f>366.51-366.51</f>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f>51602.55-1520.64-2329.54-3785.38-5966.99-38000</f>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f>965379.74-1157.03-2592-2376-1911.24-9955.2</f>
        <v>947388.27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1510619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2842.35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8181135.8399999999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139208.64000000001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f>139208.64+877580.25-877580.25</f>
        <v>139208.64000000001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f>1696123.4-105.83</f>
        <v>1696017.5699999998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5249604.820000004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5249604.8199999994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f>19.8+54.19+99.17+8048.98+294.42+539.27+198+897.6</f>
        <v>10151.43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f>385933.35-54.19-99.17-8048.98-294.42-539.27-198-897.6</f>
        <v>375801.72000000003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1152224.1399999999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f>3470937.89</f>
        <v>3470937.89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f>240509.44-19.8</f>
        <v>240489.64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28452</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cp:lastModifiedBy>
  <cp:lastPrinted>2026-02-13T11:07:07Z</cp:lastPrinted>
  <dcterms:created xsi:type="dcterms:W3CDTF">2022-04-01T05:14:30Z</dcterms:created>
  <dcterms:modified xsi:type="dcterms:W3CDTF">2026-02-13T12:21:43Z</dcterms:modified>
</cp:coreProperties>
</file>