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POLUGODIŠNJI IZVJEŠTAJ 2025\"/>
    </mc:Choice>
  </mc:AlternateContent>
  <xr:revisionPtr revIDLastSave="0" documentId="13_ncr:1_{2C37B734-7EDB-46C2-B8E9-3924102644D9}" xr6:coauthVersionLast="47" xr6:coauthVersionMax="47" xr10:uidLastSave="{00000000-0000-0000-0000-000000000000}"/>
  <bookViews>
    <workbookView xWindow="-120" yWindow="-120" windowWidth="29040" windowHeight="15720" xr2:uid="{158F7BDE-A2B4-4D68-82B6-680D729CA787}"/>
  </bookViews>
  <sheets>
    <sheet name="Izvještaj o izvršenju proračuna" sheetId="1" r:id="rId1"/>
  </sheets>
  <definedNames>
    <definedName name="_xlnm.Print_Area" localSheetId="0">'Izvještaj o izvršenju proračuna'!$A$1:$I$1475</definedName>
  </definedNames>
  <calcPr calcId="191029"/>
</workbook>
</file>

<file path=xl/calcChain.xml><?xml version="1.0" encoding="utf-8"?>
<calcChain xmlns="http://schemas.openxmlformats.org/spreadsheetml/2006/main">
  <c r="F142" i="1" l="1"/>
  <c r="I142" i="1" s="1"/>
  <c r="F131" i="1"/>
  <c r="I131" i="1" s="1"/>
  <c r="I295" i="1"/>
  <c r="I294" i="1"/>
  <c r="F295" i="1"/>
  <c r="F294" i="1"/>
  <c r="H373" i="1"/>
  <c r="H374" i="1"/>
  <c r="F373" i="1"/>
  <c r="F374" i="1"/>
  <c r="H361" i="1"/>
  <c r="H362" i="1"/>
  <c r="H39" i="1"/>
  <c r="H1081" i="1"/>
  <c r="H1082" i="1"/>
  <c r="H1089" i="1"/>
  <c r="H1090" i="1"/>
  <c r="F1081" i="1"/>
  <c r="F1082" i="1"/>
  <c r="F1083" i="1"/>
  <c r="H1083" i="1" s="1"/>
  <c r="F1087" i="1"/>
  <c r="H1087" i="1" s="1"/>
  <c r="F1088" i="1"/>
  <c r="H1088" i="1" s="1"/>
  <c r="F1089" i="1"/>
  <c r="F1090" i="1"/>
  <c r="H387" i="1"/>
  <c r="H392" i="1"/>
  <c r="F387" i="1"/>
  <c r="F388" i="1"/>
  <c r="H388" i="1" s="1"/>
  <c r="F389" i="1"/>
  <c r="H389" i="1" s="1"/>
  <c r="F391" i="1"/>
  <c r="H391" i="1" s="1"/>
  <c r="F392" i="1"/>
  <c r="F393" i="1"/>
  <c r="H393" i="1" s="1"/>
  <c r="H395" i="1"/>
  <c r="F395" i="1"/>
  <c r="H350" i="1"/>
  <c r="H349" i="1"/>
  <c r="D351" i="1"/>
  <c r="D349" i="1"/>
  <c r="D338" i="1"/>
  <c r="D337" i="1" s="1"/>
  <c r="D336" i="1" s="1"/>
  <c r="H336" i="1" s="1"/>
  <c r="H325" i="1"/>
  <c r="H324" i="1"/>
  <c r="H323" i="1"/>
  <c r="H322" i="1"/>
  <c r="D321" i="1"/>
  <c r="H321" i="1" s="1"/>
  <c r="H320" i="1"/>
  <c r="H319" i="1"/>
  <c r="D318" i="1"/>
  <c r="H318" i="1" s="1"/>
  <c r="H317" i="1"/>
  <c r="H316" i="1"/>
  <c r="H315" i="1"/>
  <c r="H314" i="1"/>
  <c r="D313" i="1"/>
  <c r="H313" i="1" s="1"/>
  <c r="H312" i="1"/>
  <c r="H311" i="1"/>
  <c r="D308" i="1"/>
  <c r="H308" i="1" s="1"/>
  <c r="H306" i="1"/>
  <c r="D305" i="1"/>
  <c r="H305" i="1" s="1"/>
  <c r="H304" i="1"/>
  <c r="H303" i="1"/>
  <c r="H302" i="1"/>
  <c r="H301" i="1"/>
  <c r="D300" i="1"/>
  <c r="H300" i="1" s="1"/>
  <c r="H298" i="1"/>
  <c r="D297" i="1"/>
  <c r="H297" i="1" s="1"/>
  <c r="H296" i="1"/>
  <c r="H295" i="1"/>
  <c r="H294" i="1"/>
  <c r="D293" i="1"/>
  <c r="D282" i="1"/>
  <c r="H282" i="1" s="1"/>
  <c r="H281" i="1"/>
  <c r="D280" i="1"/>
  <c r="H280" i="1" s="1"/>
  <c r="H278" i="1"/>
  <c r="H277" i="1"/>
  <c r="D276" i="1"/>
  <c r="H276" i="1" s="1"/>
  <c r="H275" i="1"/>
  <c r="H274" i="1"/>
  <c r="H270" i="1"/>
  <c r="H269" i="1"/>
  <c r="D268" i="1"/>
  <c r="H268" i="1" s="1"/>
  <c r="H267" i="1"/>
  <c r="H266" i="1"/>
  <c r="D265" i="1"/>
  <c r="H265" i="1" s="1"/>
  <c r="H264" i="1"/>
  <c r="H263" i="1"/>
  <c r="H261" i="1"/>
  <c r="H260" i="1"/>
  <c r="D259" i="1"/>
  <c r="H256" i="1"/>
  <c r="H255" i="1"/>
  <c r="D254" i="1"/>
  <c r="H254" i="1" s="1"/>
  <c r="H253" i="1"/>
  <c r="D251" i="1"/>
  <c r="H251" i="1" s="1"/>
  <c r="H249" i="1"/>
  <c r="H248" i="1"/>
  <c r="D247" i="1"/>
  <c r="H247" i="1" s="1"/>
  <c r="H246" i="1"/>
  <c r="H245" i="1"/>
  <c r="H244" i="1"/>
  <c r="H243" i="1"/>
  <c r="H242" i="1"/>
  <c r="H241" i="1"/>
  <c r="H240" i="1"/>
  <c r="D239" i="1"/>
  <c r="H239" i="1" s="1"/>
  <c r="H238" i="1"/>
  <c r="H237" i="1"/>
  <c r="D236" i="1"/>
  <c r="H236" i="1" s="1"/>
  <c r="H234" i="1"/>
  <c r="H233" i="1"/>
  <c r="D232" i="1"/>
  <c r="H225" i="1"/>
  <c r="D224" i="1"/>
  <c r="D223" i="1" s="1"/>
  <c r="H223" i="1" s="1"/>
  <c r="D221" i="1"/>
  <c r="H219" i="1"/>
  <c r="D218" i="1"/>
  <c r="H218" i="1" s="1"/>
  <c r="D216" i="1"/>
  <c r="H215" i="1"/>
  <c r="H213" i="1"/>
  <c r="H212" i="1"/>
  <c r="D211" i="1"/>
  <c r="H211" i="1" s="1"/>
  <c r="H210" i="1"/>
  <c r="H209" i="1"/>
  <c r="H208" i="1"/>
  <c r="D207" i="1"/>
  <c r="H205" i="1"/>
  <c r="D204" i="1"/>
  <c r="H204" i="1" s="1"/>
  <c r="H199" i="1"/>
  <c r="D198" i="1"/>
  <c r="H198" i="1" s="1"/>
  <c r="H197" i="1"/>
  <c r="D196" i="1"/>
  <c r="H194" i="1"/>
  <c r="H193" i="1"/>
  <c r="D192" i="1"/>
  <c r="H192" i="1" s="1"/>
  <c r="H188" i="1"/>
  <c r="D187" i="1"/>
  <c r="H187" i="1" s="1"/>
  <c r="H186" i="1"/>
  <c r="D185" i="1"/>
  <c r="H183" i="1"/>
  <c r="H182" i="1"/>
  <c r="D181" i="1"/>
  <c r="D180" i="1" s="1"/>
  <c r="H180" i="1" s="1"/>
  <c r="H179" i="1"/>
  <c r="H178" i="1"/>
  <c r="D177" i="1"/>
  <c r="H177" i="1" s="1"/>
  <c r="H176" i="1"/>
  <c r="D175" i="1"/>
  <c r="H173" i="1"/>
  <c r="H172" i="1"/>
  <c r="H171" i="1"/>
  <c r="H170" i="1"/>
  <c r="H169" i="1"/>
  <c r="H168" i="1"/>
  <c r="D167" i="1"/>
  <c r="H167" i="1" s="1"/>
  <c r="D165" i="1"/>
  <c r="H164" i="1"/>
  <c r="H163" i="1"/>
  <c r="H162" i="1"/>
  <c r="H161" i="1"/>
  <c r="H160" i="1"/>
  <c r="H159" i="1"/>
  <c r="H158" i="1"/>
  <c r="H157" i="1"/>
  <c r="H156" i="1"/>
  <c r="D155" i="1"/>
  <c r="H155" i="1" s="1"/>
  <c r="H154" i="1"/>
  <c r="H153" i="1"/>
  <c r="H152" i="1"/>
  <c r="H151" i="1"/>
  <c r="H150" i="1"/>
  <c r="H149" i="1"/>
  <c r="D148" i="1"/>
  <c r="H148" i="1" s="1"/>
  <c r="H147" i="1"/>
  <c r="H146" i="1"/>
  <c r="H145" i="1"/>
  <c r="H144" i="1"/>
  <c r="D143" i="1"/>
  <c r="H141" i="1"/>
  <c r="H140" i="1"/>
  <c r="D139" i="1"/>
  <c r="H139" i="1" s="1"/>
  <c r="H138" i="1"/>
  <c r="D137" i="1"/>
  <c r="H137" i="1" s="1"/>
  <c r="H136" i="1"/>
  <c r="H135" i="1"/>
  <c r="H134" i="1"/>
  <c r="H133" i="1"/>
  <c r="D132" i="1"/>
  <c r="G129" i="1"/>
  <c r="F129" i="1"/>
  <c r="E129" i="1"/>
  <c r="H128" i="1"/>
  <c r="D127" i="1"/>
  <c r="D126" i="1" s="1"/>
  <c r="H126" i="1" s="1"/>
  <c r="H125" i="1"/>
  <c r="D124" i="1"/>
  <c r="H124" i="1" s="1"/>
  <c r="H121" i="1"/>
  <c r="D120" i="1"/>
  <c r="D119" i="1" s="1"/>
  <c r="H119" i="1" s="1"/>
  <c r="H117" i="1"/>
  <c r="D116" i="1"/>
  <c r="H116" i="1" s="1"/>
  <c r="H115" i="1"/>
  <c r="H114" i="1"/>
  <c r="D113" i="1"/>
  <c r="H111" i="1"/>
  <c r="H110" i="1"/>
  <c r="D109" i="1"/>
  <c r="H109" i="1" s="1"/>
  <c r="H108" i="1"/>
  <c r="H107" i="1"/>
  <c r="H106" i="1"/>
  <c r="D105" i="1"/>
  <c r="H105" i="1" s="1"/>
  <c r="H104" i="1"/>
  <c r="H103" i="1"/>
  <c r="H102" i="1"/>
  <c r="D101" i="1"/>
  <c r="H101" i="1" s="1"/>
  <c r="H99" i="1"/>
  <c r="H98" i="1"/>
  <c r="H97" i="1"/>
  <c r="D96" i="1"/>
  <c r="H96" i="1" s="1"/>
  <c r="H95" i="1"/>
  <c r="H94" i="1"/>
  <c r="D93" i="1"/>
  <c r="H86" i="1"/>
  <c r="H85" i="1"/>
  <c r="D84" i="1"/>
  <c r="H84" i="1" s="1"/>
  <c r="H83" i="1"/>
  <c r="D82" i="1"/>
  <c r="H82" i="1" s="1"/>
  <c r="H81" i="1"/>
  <c r="H80" i="1"/>
  <c r="D79" i="1"/>
  <c r="H79" i="1" s="1"/>
  <c r="H78" i="1"/>
  <c r="H77" i="1"/>
  <c r="D76" i="1"/>
  <c r="H76" i="1" s="1"/>
  <c r="H72" i="1"/>
  <c r="H71" i="1"/>
  <c r="D70" i="1"/>
  <c r="H70" i="1" s="1"/>
  <c r="H69" i="1"/>
  <c r="H67" i="1"/>
  <c r="H66" i="1"/>
  <c r="H65" i="1"/>
  <c r="H64" i="1"/>
  <c r="H63" i="1"/>
  <c r="D62" i="1"/>
  <c r="G59" i="1"/>
  <c r="F59" i="1"/>
  <c r="E59" i="1"/>
  <c r="G45" i="1"/>
  <c r="G47" i="1" s="1"/>
  <c r="H47" i="1" s="1"/>
  <c r="I46" i="1"/>
  <c r="H46" i="1"/>
  <c r="H40" i="1"/>
  <c r="I32" i="1"/>
  <c r="I31" i="1"/>
  <c r="I30" i="1"/>
  <c r="I29" i="1"/>
  <c r="I28" i="1"/>
  <c r="I27" i="1"/>
  <c r="H32" i="1"/>
  <c r="H31" i="1"/>
  <c r="H30" i="1"/>
  <c r="H28" i="1"/>
  <c r="H27" i="1"/>
  <c r="D29" i="1"/>
  <c r="H29" i="1" s="1"/>
  <c r="D348" i="1" l="1"/>
  <c r="H348" i="1" s="1"/>
  <c r="D292" i="1"/>
  <c r="H292" i="1" s="1"/>
  <c r="D191" i="1"/>
  <c r="H191" i="1" s="1"/>
  <c r="D203" i="1"/>
  <c r="H203" i="1" s="1"/>
  <c r="D61" i="1"/>
  <c r="H61" i="1" s="1"/>
  <c r="D258" i="1"/>
  <c r="H258" i="1" s="1"/>
  <c r="H293" i="1"/>
  <c r="D184" i="1"/>
  <c r="H184" i="1" s="1"/>
  <c r="D231" i="1"/>
  <c r="H231" i="1" s="1"/>
  <c r="I59" i="1"/>
  <c r="H232" i="1"/>
  <c r="H259" i="1"/>
  <c r="D92" i="1"/>
  <c r="H92" i="1" s="1"/>
  <c r="I129" i="1"/>
  <c r="D123" i="1"/>
  <c r="D122" i="1" s="1"/>
  <c r="H122" i="1" s="1"/>
  <c r="D112" i="1"/>
  <c r="H112" i="1" s="1"/>
  <c r="H185" i="1"/>
  <c r="D195" i="1"/>
  <c r="H195" i="1" s="1"/>
  <c r="D206" i="1"/>
  <c r="H206" i="1" s="1"/>
  <c r="D75" i="1"/>
  <c r="H75" i="1" s="1"/>
  <c r="D174" i="1"/>
  <c r="H174" i="1" s="1"/>
  <c r="H113" i="1"/>
  <c r="D131" i="1"/>
  <c r="D142" i="1"/>
  <c r="H142" i="1" s="1"/>
  <c r="H93" i="1"/>
  <c r="D100" i="1"/>
  <c r="H100" i="1" s="1"/>
  <c r="H120" i="1"/>
  <c r="H127" i="1"/>
  <c r="H143" i="1"/>
  <c r="H175" i="1"/>
  <c r="H207" i="1"/>
  <c r="H62" i="1"/>
  <c r="H132" i="1"/>
  <c r="H181" i="1"/>
  <c r="H196" i="1"/>
  <c r="H224" i="1"/>
  <c r="H123" i="1" l="1"/>
  <c r="D130" i="1"/>
  <c r="H130" i="1" s="1"/>
  <c r="D202" i="1"/>
  <c r="H202" i="1" s="1"/>
  <c r="H131" i="1"/>
  <c r="D60" i="1"/>
  <c r="D59" i="1" s="1"/>
  <c r="H59" i="1" s="1"/>
  <c r="D129" i="1" l="1"/>
  <c r="H129" i="1" s="1"/>
  <c r="H60" i="1"/>
</calcChain>
</file>

<file path=xl/sharedStrings.xml><?xml version="1.0" encoding="utf-8"?>
<sst xmlns="http://schemas.openxmlformats.org/spreadsheetml/2006/main" count="4067" uniqueCount="746">
  <si>
    <t/>
  </si>
  <si>
    <t>A. RAČUN PRIHODA I RASHODA</t>
  </si>
  <si>
    <t>6 Prihodi poslovanja</t>
  </si>
  <si>
    <t>7 Prihodi od prodaje nefinancijske imovine</t>
  </si>
  <si>
    <t>3 Rashodi poslovanja</t>
  </si>
  <si>
    <t>4 Rashodi za nabavu nefinancijske imovine</t>
  </si>
  <si>
    <t>8 Primici od financijske imovine i zaduživanja</t>
  </si>
  <si>
    <t>5 Izdaci za financijsku imovinu i otplate zajmova</t>
  </si>
  <si>
    <t>61 Prihodi od poreza</t>
  </si>
  <si>
    <t>611 Porez na dohodak</t>
  </si>
  <si>
    <t>6111 Porez na dohodak od nesamostalnog rada</t>
  </si>
  <si>
    <t>6112 Porez na dohodak od samostalnih djelatnosti</t>
  </si>
  <si>
    <t>6113 Porez na dohodak od imovine i imovinskih prava</t>
  </si>
  <si>
    <t>6114 Porez na dohodak od kapitala</t>
  </si>
  <si>
    <t>6115 Porez na dohodak po godišnjoj prijavi</t>
  </si>
  <si>
    <t>6116 Porez na dohodak utvrđen u postupku nadzora za prethodne godine</t>
  </si>
  <si>
    <t>6117 Povrat poreza na dohodak po godišnjoj prijavi</t>
  </si>
  <si>
    <t>613 Porezi na imovinu</t>
  </si>
  <si>
    <t>6131 Stalni porezi na nepokretnu imovinu (zemlju, zgrade, kuće i ostalo)</t>
  </si>
  <si>
    <t>6134 Povremeni porezi na imovinu</t>
  </si>
  <si>
    <t>614 Porezi na robu i usluge</t>
  </si>
  <si>
    <t>6142 Porez na promet</t>
  </si>
  <si>
    <t>63 Pomoći iz inozemstva i od subjekata unutar općeg proračuna</t>
  </si>
  <si>
    <t>633 Pomoći proračunu i izvanproračunskim korisnicima iz drugih proračuna</t>
  </si>
  <si>
    <t>6331 Tekuće pomoći proračunu i izvanproračunskim korisnicima iz drugih proračuna</t>
  </si>
  <si>
    <t>6332 Kapitalne pomoći proračunu i izvanproračunskim korisnicima iz drugih proračuna</t>
  </si>
  <si>
    <t>634 Pomoći od izvanproračunskih korisnika</t>
  </si>
  <si>
    <t>6341 Tekuće pomoći od izvanproračunskih korisnika</t>
  </si>
  <si>
    <t>6342 Kapitalne pomoći od izvanproračunskih korisnika</t>
  </si>
  <si>
    <t>635 Pomoći izravnanja za decentralizirane funkcije i fiskalnog izravnanja</t>
  </si>
  <si>
    <t>6351 Tekuće pomoći izravnanja za decentralizirane funkcije</t>
  </si>
  <si>
    <t>636 Pomoći proračunskim korisnicima iz proračuna koji im nije nadležan</t>
  </si>
  <si>
    <t>6361 Tekuće pomoći proračunskim korisnicima iz proračuna koji im nije nadležan</t>
  </si>
  <si>
    <t>6362 Kapitalne pomoći proračunskim korisnicima iz proračuna koji im nije nadležan</t>
  </si>
  <si>
    <t>638 Pomoći temeljem prijenosa EU sredstava</t>
  </si>
  <si>
    <t>6381 Tekuće pomoći temeljem prijenosa EU sredstava</t>
  </si>
  <si>
    <t>6382 Kapitalne pomoći temeljem prijenosa EU sredstava</t>
  </si>
  <si>
    <t>639 Prijenosi između proračunskih korisnika istog proračuna</t>
  </si>
  <si>
    <t>6391 Tekući prijenosi između proračunskih korisnika istog proračuna</t>
  </si>
  <si>
    <t>64 Prihodi od imovine</t>
  </si>
  <si>
    <t>641 Prihodi od financijske imovine</t>
  </si>
  <si>
    <t>6413 Kamate na oročena sredstva i depozite po viđenju</t>
  </si>
  <si>
    <t>6414 Prihodi od zateznih kamata</t>
  </si>
  <si>
    <t>642 Prihodi od nefinancijske imovine</t>
  </si>
  <si>
    <t>6422 Prihodi od zakupa i iznajmljivanja imovine</t>
  </si>
  <si>
    <t>6423 Naknada za korištenje nefinancijske imovine</t>
  </si>
  <si>
    <t>6429 Ostali prihodi od nefinancijske imovine</t>
  </si>
  <si>
    <t>651 Upravne i administrativne pristojbe</t>
  </si>
  <si>
    <t>6512 Županijske, gradske i općinske pristojbe i naknade</t>
  </si>
  <si>
    <t>6513 Ostale upravne pristojbe i naknade</t>
  </si>
  <si>
    <t>6514 Ostale pristojbe i naknade</t>
  </si>
  <si>
    <t>652 Prihodi po posebnim propisima</t>
  </si>
  <si>
    <t>6522 Prihodi vodnog gospodarstva</t>
  </si>
  <si>
    <t>6524 Doprinosi za šume</t>
  </si>
  <si>
    <t>6526 Ostali nespomenuti prihodi</t>
  </si>
  <si>
    <t>653 Komunalni doprinosi i naknade</t>
  </si>
  <si>
    <t>6531 Komunalni doprinosi</t>
  </si>
  <si>
    <t>6532 Komunalne naknade</t>
  </si>
  <si>
    <t>661 Prihodi od prodaje proizvoda i robe te pruženih usluga</t>
  </si>
  <si>
    <t>6614 Prihodi od prodaje proizvoda i robe</t>
  </si>
  <si>
    <t>6615 Prihodi od pruženih usluga</t>
  </si>
  <si>
    <t>6631 Tekuće donacije</t>
  </si>
  <si>
    <t>6632 Kapitalne donacije</t>
  </si>
  <si>
    <t>68 Kazne, upravne mjere i ostali prihodi</t>
  </si>
  <si>
    <t>683 Ostali prihodi</t>
  </si>
  <si>
    <t>6831 Ostali prihodi</t>
  </si>
  <si>
    <t>71 Prihodi od prodaje neproizvedene dugotrajne imovine</t>
  </si>
  <si>
    <t>711 Prihodi od prodaje materijalne imovine - prirodnih bogatstava</t>
  </si>
  <si>
    <t>7111 Zemljište</t>
  </si>
  <si>
    <t>72 Prihodi od prodaje proizvedene dugotrajne imovine</t>
  </si>
  <si>
    <t>721 Prihodi od prodaje građevinskih objekata</t>
  </si>
  <si>
    <t>7211 Stambeni objekti</t>
  </si>
  <si>
    <t>31 Rashodi za zaposlene</t>
  </si>
  <si>
    <t>311 Plaće (Bruto)</t>
  </si>
  <si>
    <t>3111 Plaće za redovan rad</t>
  </si>
  <si>
    <t>3112 Plaće u naravi</t>
  </si>
  <si>
    <t>3113 Plaće za prekovremeni rad</t>
  </si>
  <si>
    <t>3114 Plaće za posebne uvjete rada</t>
  </si>
  <si>
    <t>312 Ostali rashodi za zaposlene</t>
  </si>
  <si>
    <t>3121 Ostali rashodi za zaposlene</t>
  </si>
  <si>
    <t>313 Doprinosi na plaće</t>
  </si>
  <si>
    <t>3131 Doprinosi za mirovinsko osiguranje za staž s povećanim trajanjem</t>
  </si>
  <si>
    <t>3132 Doprinosi za obvezno zdravstveno osiguranje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</si>
  <si>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</si>
  <si>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</si>
  <si>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</si>
  <si>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</si>
  <si>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</si>
  <si>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3214 Ostale naknade troškova zaposlenima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</si>
  <si>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</si>
  <si>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</si>
  <si>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</si>
  <si>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</si>
  <si>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</si>
  <si>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autogume</t>
  </si>
  <si>
    <t>3227 Službena, radna i zaštitna odjeća i obuća</t>
  </si>
  <si>
    <t>323 Rashodi za usluge</t>
  </si>
  <si>
    <t>3231 Usluge telefona, interneta, pošte i prijevoza</t>
  </si>
  <si>
    <t>3232 Usluge tekućeg i investicijskog  održavanja</t>
  </si>
  <si>
    <t>3233 Usluge promidžbe i informiranja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</si>
  <si>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</si>
  <si>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</si>
  <si>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</si>
  <si>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</si>
  <si>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</si>
  <si>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</si>
  <si>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329 Ostali nespomenuti rashodi poslovanja</t>
  </si>
  <si>
    <t>3291 Naknade za rad predstavničkih i izvršnih tijela, povjerenstava i slično</t>
  </si>
  <si>
    <t>3292 Premije osiguranja</t>
  </si>
  <si>
    <t>3293 Reprezentacija</t>
  </si>
  <si>
    <t>3294 Članarine i norme</t>
  </si>
  <si>
    <t>3295 Pristojbe i naknade</t>
  </si>
  <si>
    <t>3299 Ostali nespomenuti rashodi poslovanja</t>
  </si>
  <si>
    <t>34 Financijski rashodi</t>
  </si>
  <si>
    <t>342 Kamate za primljene kredite i zajmove</t>
  </si>
  <si>
    <t>343 Ostali financijski rashodi</t>
  </si>
  <si>
    <t>3431 Bankarske usluge i usluge platnog prometa</t>
  </si>
  <si>
    <t>3433 Zatezne kamate</t>
  </si>
  <si>
    <t>35 Subvencije</t>
  </si>
  <si>
    <t>3522 Subvencije trgovačkim društvima i zadrugama izvan javnog sektora</t>
  </si>
  <si>
    <t>3523 Subvencije poljoprivrednicima i obrtnicima</t>
  </si>
  <si>
    <t>36 Pomoći dane u inozemstvo i unutar općeg proračuna</t>
  </si>
  <si>
    <t>363 Pomoći drugom proračunu i izvanproračunskim korisnicima</t>
  </si>
  <si>
    <t>3631 Tekuće pomoći drugom proračunu i izvanproračunskim korisnicima</t>
  </si>
  <si>
    <t>366 Pomoći proračunskim korisnicima drugih proračuna</t>
  </si>
  <si>
    <t>3661 Tekuće pomoći proračunskim korisnicima drugih proračuna</t>
  </si>
  <si>
    <t>369 Prijenosi između proračunskih korisnika istog proračuna</t>
  </si>
  <si>
    <t>3691 Tekući prijenosi između proračunskih korisnika istog proračuna</t>
  </si>
  <si>
    <t>37 Naknade građanima i kućanstvima na temelju osiguranja i druge naknade</t>
  </si>
  <si>
    <t>372 Ostale naknade građanima i kućanstvima iz proračuna</t>
  </si>
  <si>
    <t>3721 Naknade građanima i kućanstvima u novcu</t>
  </si>
  <si>
    <t>3722 Naknade građanima i kućanstvima u naravi</t>
  </si>
  <si>
    <t>38 Rashodi za donacije, kazne, naknade šteta i kapitalne pomoći</t>
  </si>
  <si>
    <t>381 Tekuće donacije</t>
  </si>
  <si>
    <t>3811 Tekuće donacije u novcu</t>
  </si>
  <si>
    <t>382 Kapitalne donacije</t>
  </si>
  <si>
    <t>3821 Kapitalne donacije neprofitnim organizacijama</t>
  </si>
  <si>
    <t>386 Kapitalne pomoći</t>
  </si>
  <si>
    <t>41 Rashodi za nabavu neproizvedene dugotrajne imovine</t>
  </si>
  <si>
    <t>411 Materijalna imovina - prirodna bogatstva</t>
  </si>
  <si>
    <t>4111 Zemljište</t>
  </si>
  <si>
    <t>42 Rashodi za nabavu proizvedene dugotrajne imovine</t>
  </si>
  <si>
    <t>421 Građevinski objekti</t>
  </si>
  <si>
    <t>4212 Poslovni objekti</t>
  </si>
  <si>
    <t>4213 Ceste, željeznice i ostali prometni objekti</t>
  </si>
  <si>
    <t>4214 Ostali građevinski objekti</t>
  </si>
  <si>
    <t>422 Postrojenja i oprema</t>
  </si>
  <si>
    <t>4221 Uredska oprema i namještaj</t>
  </si>
  <si>
    <t>4223 Oprema za održavanje i zaštitu</t>
  </si>
  <si>
    <t>4226 Sportska i glazbena oprema</t>
  </si>
  <si>
    <t>4227 Uređaji, strojevi i oprema za ostale namjene</t>
  </si>
  <si>
    <t>424 Knjige, umjetnička djela i ostale izložbene vrijednosti</t>
  </si>
  <si>
    <t>4241 Knjige</t>
  </si>
  <si>
    <t>4242 Umjetnička djela (izložena u galerijama, muzejima i slično)</t>
  </si>
  <si>
    <t>426 Nematerijalna proizvedena imovina</t>
  </si>
  <si>
    <t>4263 Umjetnička, literarna i znanstvena djela</t>
  </si>
  <si>
    <t>45 Rashodi za dodatna ulaganja na nefinancijskoj imovini</t>
  </si>
  <si>
    <t>451 Dodatna ulaganja na građevinskim objektima</t>
  </si>
  <si>
    <t>4511 Dodatna ulaganja na građevinskim objektima</t>
  </si>
  <si>
    <t xml:space="preserve"> SVEUKUPNI PRIHODI</t>
  </si>
  <si>
    <t>Izvor 1.1. Opći prihodi i primici-Grad</t>
  </si>
  <si>
    <t>Izvor 1.2. Opći prihodi i primici-PK</t>
  </si>
  <si>
    <t>Izvor 1.3. Proračunska zaliha</t>
  </si>
  <si>
    <t>Izvor 3.1. Vlastiti prihodi-Grad</t>
  </si>
  <si>
    <t>Izvor 3.2. Vlastiti prihodi-PK</t>
  </si>
  <si>
    <t>Izvor 4.1. Prihodi za decentralizirane funkcije</t>
  </si>
  <si>
    <t>Izvor 4.2. Prihodi od komunalne naknade</t>
  </si>
  <si>
    <t>Izvor 4.3. Prihodi za građenje komunalne infrastrukture</t>
  </si>
  <si>
    <t>Izvor 4.4. Prihodi od prodaje stanova sa stan.pravom</t>
  </si>
  <si>
    <t>Izvor 4.5. Prihodi od spomeničke rente</t>
  </si>
  <si>
    <t>Izvor 4.6. Ostali prihodi za posebne namjene-Grad</t>
  </si>
  <si>
    <t>Izvor 4.7. Prihodi za posebne namjene-PK</t>
  </si>
  <si>
    <t>Izvor 5.2. Pomoći-Grad</t>
  </si>
  <si>
    <t>Izvor 5.3. Pomoći-PK</t>
  </si>
  <si>
    <t>Izvor 5.4. Pomoći EU-Grad</t>
  </si>
  <si>
    <t>Izvor 6.2. Donacije-PK</t>
  </si>
  <si>
    <t>Izvor 7.1. Prihodi od prodaje ili zamjene nef.im.-Grad</t>
  </si>
  <si>
    <t>Izvor 7.2. Prihodi od prodaje ili zamjene nef.im.-PK</t>
  </si>
  <si>
    <t xml:space="preserve"> SVEUKUPNI RASHODI</t>
  </si>
  <si>
    <t>Izvor 1.4. Višak prihoda-Grad</t>
  </si>
  <si>
    <t>Izvor 1.5. Višak prihoda - PK</t>
  </si>
  <si>
    <t>Izvor 8.1. Namjenski primici od zaduživanja-Grad</t>
  </si>
  <si>
    <t>84 Primici od zaduživanja</t>
  </si>
  <si>
    <t>54 Izdaci za otplatu glavnice primljenih kredita i zajmova</t>
  </si>
  <si>
    <t>5443 Otplata glavnice primljenih kredita od tuzemnih kreditnih institucija izvan javnog sektora</t>
  </si>
  <si>
    <t xml:space="preserve"> UKUPNI PRIMICI</t>
  </si>
  <si>
    <t>8. Namjenski primici</t>
  </si>
  <si>
    <t>8.1. Namjenski primici od zaduživanja-Grad</t>
  </si>
  <si>
    <t xml:space="preserve"> UKUPNI IZDACI</t>
  </si>
  <si>
    <t>1. Opći prihodi i primici</t>
  </si>
  <si>
    <t>1.1. Opći prihodi i primici-Grad</t>
  </si>
  <si>
    <t>3. Vlastiti prihodi</t>
  </si>
  <si>
    <t>1.4. Višak prihoda-Grad</t>
  </si>
  <si>
    <t>1.5. Višak prihoda - PK</t>
  </si>
  <si>
    <t xml:space="preserve">GRADSKO VIJEĆE, GRADONAČELNIK </t>
  </si>
  <si>
    <t>Gradsko vijeće, gradonačelnik</t>
  </si>
  <si>
    <t>UPRAVNI ODJEL ZA DRUŠTVENE DJELATNOSTI, POSLOVE GRADONAČELNIKA I GRADSKOG VIJEĆA</t>
  </si>
  <si>
    <t>Upravni odjel za društvene djelatnosti, poslove gradonačelnika i gradskog vijeća</t>
  </si>
  <si>
    <t>Dječji vrtić</t>
  </si>
  <si>
    <t>Osnovne škole</t>
  </si>
  <si>
    <t>Ustanove u kulturi</t>
  </si>
  <si>
    <t>UPRAVNI ODJEL ZA FINANCIJE, PRORAČUN, JAVNU NABAVU I GOSPODARSTVO</t>
  </si>
  <si>
    <t>Upravni odjel za financije, proračun, javnu nabavu i gospodarstvo</t>
  </si>
  <si>
    <t>UPRAVNI ODJEL ZA PROSTORNO UREĐENJE, GRADITELJSTVO, ZAŠTITU OKOLIŠA I IMOVINSKO PRAVNE ODNOSE</t>
  </si>
  <si>
    <t>Upravni odjel za prostorno uređenje, graditeljstvo, zaštitu okoliša i imovinsko pravne odnose</t>
  </si>
  <si>
    <t>UPRAVNI ODJEL ZA GRADNJU, PROMET I KOMUNALNO GOSPODARSTVO</t>
  </si>
  <si>
    <t>Upravni odjel za gradnju, promet i komunalno gospodarstvo</t>
  </si>
  <si>
    <t>Javna vatrogasna postrojba</t>
  </si>
  <si>
    <t xml:space="preserve">RAZDJEL 001 GRADSKO VIJEĆE, GRADONAČELNIK </t>
  </si>
  <si>
    <t>GLAVA 00101 Gradsko vijeće, gradonačelnik</t>
  </si>
  <si>
    <t>1000</t>
  </si>
  <si>
    <t>Program: Obavljanje poslova iz djelokruga predstavničkog i izvršnog tijela te mjesne samouprave</t>
  </si>
  <si>
    <t>A100001</t>
  </si>
  <si>
    <t>Aktivnost: Predstavničko i izvršno tijelo</t>
  </si>
  <si>
    <t>31</t>
  </si>
  <si>
    <t>Rashodi za zaposlene</t>
  </si>
  <si>
    <t>32</t>
  </si>
  <si>
    <t>Materijalni rashodi</t>
  </si>
  <si>
    <t>3233</t>
  </si>
  <si>
    <t>Usluge promidžbe i informiranja</t>
  </si>
  <si>
    <t>3237</t>
  </si>
  <si>
    <t>Intelektualne i osobne usluge</t>
  </si>
  <si>
    <t>3239</t>
  </si>
  <si>
    <t>Ostale usluge</t>
  </si>
  <si>
    <t>3291</t>
  </si>
  <si>
    <t>Naknade za rad predstavničkih i izvršnih tijela, povjerenstava i slično</t>
  </si>
  <si>
    <t>3293</t>
  </si>
  <si>
    <t>Reprezentacija</t>
  </si>
  <si>
    <t>3299</t>
  </si>
  <si>
    <t>Ostali nespomenuti rashodi poslovanja</t>
  </si>
  <si>
    <t>38</t>
  </si>
  <si>
    <t>Rashodi za donacije, kazne, naknade šteta i kapitalne pomoći</t>
  </si>
  <si>
    <t>3811</t>
  </si>
  <si>
    <t>Tekuće donacije u novcu</t>
  </si>
  <si>
    <t>A100002</t>
  </si>
  <si>
    <t>Aktivnost: Mjesna samouprava</t>
  </si>
  <si>
    <t>RAZDJEL 002 UPRAVNI ODJEL ZA DRUŠTVENE DJELATNOSTI, POSLOVE GRADONAČELNIKA I GRADSKOG VIJEĆA</t>
  </si>
  <si>
    <t>GLAVA 00201 Upravni odjel za društvene djelatnosti, poslove gradonačelnika i gradskog vijeća</t>
  </si>
  <si>
    <t>2001</t>
  </si>
  <si>
    <t>Program: Redoviti program odgoja i naobrazbe djece predškolske dobi</t>
  </si>
  <si>
    <t>K200101</t>
  </si>
  <si>
    <t>Kapitalni projekt: Izgradnja i opremanje područnog vrtića s kuhinjom u Gradu Krapini</t>
  </si>
  <si>
    <t>42</t>
  </si>
  <si>
    <t>Rashodi za nabavu proizvedene dugotrajne imovine</t>
  </si>
  <si>
    <t>4212</t>
  </si>
  <si>
    <t>Poslovni objekti</t>
  </si>
  <si>
    <t>2003</t>
  </si>
  <si>
    <t>Program: Osnovnoškolsko obrazovanje</t>
  </si>
  <si>
    <t>T200301</t>
  </si>
  <si>
    <t>Tekući projekt: Eksperimentalni program Osnovna škola kao cjelodnevna škola</t>
  </si>
  <si>
    <t>45</t>
  </si>
  <si>
    <t>Rashodi za dodatna ulaganja na nefinancijskoj imovini</t>
  </si>
  <si>
    <t>2004</t>
  </si>
  <si>
    <t>Program: Financiranje odgoja i obrazovanja koje nije regulirano kao zakonska obveza</t>
  </si>
  <si>
    <t>A200401</t>
  </si>
  <si>
    <t>Aktivnost: Stipendiranje učenika i studenata</t>
  </si>
  <si>
    <t>37</t>
  </si>
  <si>
    <t>Naknade građanima i kućanstvima na temelju osiguranja i druge naknade</t>
  </si>
  <si>
    <t>3721</t>
  </si>
  <si>
    <t>Naknade građanima i kućanstvima u novcu</t>
  </si>
  <si>
    <t>A200402</t>
  </si>
  <si>
    <t>Aktivnost: Sufinanciranje prijevoza učenika</t>
  </si>
  <si>
    <t>3722</t>
  </si>
  <si>
    <t>Naknade građanima i kućanstvima u naravi</t>
  </si>
  <si>
    <t>A200403</t>
  </si>
  <si>
    <t>Aktivnost: Sufinanciranje prijevoza djece s posebnim potrebama</t>
  </si>
  <si>
    <t>A200404</t>
  </si>
  <si>
    <t>Aktivnost: Pomoći nadarenim učenicima</t>
  </si>
  <si>
    <t>A200405</t>
  </si>
  <si>
    <t>Aktivnost: Pomoćnici u nastavi-ustanove čiji osnivač nije Grad</t>
  </si>
  <si>
    <t>36</t>
  </si>
  <si>
    <t>Pomoći dane u inozemstvo i unutar općeg proračuna</t>
  </si>
  <si>
    <t>3661</t>
  </si>
  <si>
    <t>Tekuće pomoći proračunskim korisnicima drugih proračuna</t>
  </si>
  <si>
    <t>A200406</t>
  </si>
  <si>
    <t>Aktivnost: Financiranje Veleučilišta Hrvatsko zagorje Krapina</t>
  </si>
  <si>
    <t>A200407</t>
  </si>
  <si>
    <t>Aktivnost: Sufinanciranje redovitog programa dječjih vrtića čiji osnivač nije Grad Krapina</t>
  </si>
  <si>
    <t>A200408</t>
  </si>
  <si>
    <t>Aktivnost: Sufinanciranje djelatnosti dadilja</t>
  </si>
  <si>
    <t>T200401</t>
  </si>
  <si>
    <t>Tekući projekt: Projektna dokumentacija za izgradnju/dogradnju objekata osnovnih škola</t>
  </si>
  <si>
    <t>T200402</t>
  </si>
  <si>
    <t>Tekući projekt: Provedba edukativnih i kulturnih aktivnosti djece</t>
  </si>
  <si>
    <t>3691</t>
  </si>
  <si>
    <t>Tekući prijenosi između proračunskih korisnika istog proračuna</t>
  </si>
  <si>
    <t>4226</t>
  </si>
  <si>
    <t>Sportska i glazbena oprema</t>
  </si>
  <si>
    <t>2005</t>
  </si>
  <si>
    <t>Program: Javne potrebe u kulturi</t>
  </si>
  <si>
    <t>A200503</t>
  </si>
  <si>
    <t>Aktivnost: Aktivnosti udruga u kulturi i tehničkoj kulturi</t>
  </si>
  <si>
    <t>A200504</t>
  </si>
  <si>
    <t>Aktivnost: Sufinanciranje djelatnosti Turističke zajednice Grada Krapine</t>
  </si>
  <si>
    <t>A200505</t>
  </si>
  <si>
    <t>Aktivnost: Manifestacije u kulturi</t>
  </si>
  <si>
    <t>A200506</t>
  </si>
  <si>
    <t>Aktivnost: Pokroviteljstva u kulturi i tehničkoj kulturi</t>
  </si>
  <si>
    <t>A200507</t>
  </si>
  <si>
    <t>Aktivnost: Sufinanciranje ulaganja u obnovu i održavanje objekata vjerskih zajednica</t>
  </si>
  <si>
    <t>3821</t>
  </si>
  <si>
    <t>Kapitalne donacije neprofitnim organizacijama</t>
  </si>
  <si>
    <t>K200502</t>
  </si>
  <si>
    <t>Kapitalni projekt: Ulaganja u objekte ustanova u kulturi</t>
  </si>
  <si>
    <t>4511</t>
  </si>
  <si>
    <t>Dodatna ulaganja na građevinskim objektima</t>
  </si>
  <si>
    <t>2007</t>
  </si>
  <si>
    <t>Program: Javne potrebe u sportu</t>
  </si>
  <si>
    <t>A200701</t>
  </si>
  <si>
    <t>Aktivnost: Financiranje javnih potreba u sportu putem Sportske zajednice grada Krapine</t>
  </si>
  <si>
    <t>A200702</t>
  </si>
  <si>
    <t>Aktivnost: Poticanje sportsko-rekreacijskih aktivnosti građana</t>
  </si>
  <si>
    <t>A200704</t>
  </si>
  <si>
    <t>Aktivnost: Pokroviteljstva u sportu</t>
  </si>
  <si>
    <t>K200703</t>
  </si>
  <si>
    <t>Kapitalni projekt: Dodatna ulaganja i opremanje SRC Podgora</t>
  </si>
  <si>
    <t>41</t>
  </si>
  <si>
    <t>Rashodi za nabavu neproizvedene dugotrajne imovine</t>
  </si>
  <si>
    <t>4111</t>
  </si>
  <si>
    <t>Zemljište</t>
  </si>
  <si>
    <t>K200704</t>
  </si>
  <si>
    <t>Kapitalni projekt: Izgradnja vanjske rasvjete glavnog nogometnog igrališta u okviru SRC Podgora</t>
  </si>
  <si>
    <t>4214</t>
  </si>
  <si>
    <t>Ostali građevinski objekti</t>
  </si>
  <si>
    <t>K200705</t>
  </si>
  <si>
    <t>Kapitalni projekt: Integrirani projekt razvoja višenamjenske sportske infrastrukture-SRC Podgora</t>
  </si>
  <si>
    <t>2009</t>
  </si>
  <si>
    <t>Program: Djelatnosti Gradskog društva Crvenog križa Krapina</t>
  </si>
  <si>
    <t>A200901</t>
  </si>
  <si>
    <t>Aktivnost: Redovna djelatnost, javne ovlasti i djelovanje službe traženja</t>
  </si>
  <si>
    <t>A200902</t>
  </si>
  <si>
    <t>Aktivnost: Dodatne aktivnosti iz područja javnih ovlasti</t>
  </si>
  <si>
    <t>A200903</t>
  </si>
  <si>
    <t>Aktivnost: Sufinanciranje troškova kredita za poslovni prostor</t>
  </si>
  <si>
    <t>A200904</t>
  </si>
  <si>
    <t>Aktivnost: Socijalna usluga Pomoć u kući</t>
  </si>
  <si>
    <t>2010</t>
  </si>
  <si>
    <t>Program: Javne potrebe u socijalnoj skrbi i zdravstvu</t>
  </si>
  <si>
    <t>A201001</t>
  </si>
  <si>
    <t>Aktivnost: Podmirenje troškova stanovanja</t>
  </si>
  <si>
    <t>A201002</t>
  </si>
  <si>
    <t>Aktivnost: Jednokratne novčane pomoći</t>
  </si>
  <si>
    <t>A201004</t>
  </si>
  <si>
    <t>Aktivnost: Pomoći za novorođenu djecu</t>
  </si>
  <si>
    <t>A201007</t>
  </si>
  <si>
    <t>Aktivnost: Aktivnosti udruga u socijalnoj skrbi</t>
  </si>
  <si>
    <t>A201009</t>
  </si>
  <si>
    <t>Aktivnost: Poslovi prema Zakonu o pogrebničkoj djelatnosti</t>
  </si>
  <si>
    <t>A201010</t>
  </si>
  <si>
    <t>Aktivnost: Podmirenje troškova pogreba</t>
  </si>
  <si>
    <t>A201011</t>
  </si>
  <si>
    <t>Aktivnost: Sufinanciranje troškova odvoza otpada posebnim kategorijama korisnika</t>
  </si>
  <si>
    <t>K201001</t>
  </si>
  <si>
    <t>Kapitalni projekt: Izgradnja veteranskog centra u Krapini</t>
  </si>
  <si>
    <t>2011</t>
  </si>
  <si>
    <t>Program: Program mjera za rješavanje stambenog pitanja mladih obitelji</t>
  </si>
  <si>
    <t>A201101</t>
  </si>
  <si>
    <t>Aktivnost: Mjere za rješavanje stambenog pitanja mladih obitelji</t>
  </si>
  <si>
    <t>A201102</t>
  </si>
  <si>
    <t>Aktivnost: Sufinanciranje troškova stanovanja mladim obiteljima i mladima</t>
  </si>
  <si>
    <t>GLAVA 00202 Dječji vrtić</t>
  </si>
  <si>
    <t>PROR. KORISNIK 28477 Dječji vrtić "Gustav Krklec" Krapina</t>
  </si>
  <si>
    <t>A200101</t>
  </si>
  <si>
    <t>Aktivnost: Redovna djelatnost</t>
  </si>
  <si>
    <t>3111</t>
  </si>
  <si>
    <t>Plaće za redovan rad</t>
  </si>
  <si>
    <t>3121</t>
  </si>
  <si>
    <t>Ostali rashodi za zaposlene</t>
  </si>
  <si>
    <t>3132</t>
  </si>
  <si>
    <t>Doprinosi za obvezno zdravstveno osiguranje</t>
  </si>
  <si>
    <t>3212</t>
  </si>
  <si>
    <t>Naknade za prijevoz, za rad na terenu i odvojeni život</t>
  </si>
  <si>
    <t>4221</t>
  </si>
  <si>
    <t>Uredska oprema i namještaj</t>
  </si>
  <si>
    <t>4227</t>
  </si>
  <si>
    <t>Uređaji, strojevi i oprema za ostale namjene</t>
  </si>
  <si>
    <t>34</t>
  </si>
  <si>
    <t>Financijski rashodi</t>
  </si>
  <si>
    <t>3431</t>
  </si>
  <si>
    <t>Bankarske usluge i usluge platnog prometa</t>
  </si>
  <si>
    <t>3225</t>
  </si>
  <si>
    <t>Sitni inventar i autogume</t>
  </si>
  <si>
    <t>3113</t>
  </si>
  <si>
    <t>Plaće za prekovremeni rad</t>
  </si>
  <si>
    <t>3114</t>
  </si>
  <si>
    <t>Plaće za posebne uvjete rada</t>
  </si>
  <si>
    <t>3211</t>
  </si>
  <si>
    <t>Službena putovanja</t>
  </si>
  <si>
    <t>3213</t>
  </si>
  <si>
    <t>Stručno usavršavanje zaposlenika</t>
  </si>
  <si>
    <t>3214</t>
  </si>
  <si>
    <t>Ostale naknade troškova zaposlenima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</si>
  <si>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</si>
  <si>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</si>
  <si>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</si>
  <si>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</si>
  <si>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</si>
  <si>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</si>
  <si>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</si>
  <si>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Materijal i dijelovi za tekuće i investicijsko održavanje</t>
  </si>
  <si>
    <t>3227</t>
  </si>
  <si>
    <t>Službena, radna i zaštitna odjeća i obuća</t>
  </si>
  <si>
    <t>3231</t>
  </si>
  <si>
    <t>Usluge telefona, interneta, pošte i prijevoza</t>
  </si>
  <si>
    <t>3232</t>
  </si>
  <si>
    <t>Usluge tekućeg i investicijskog  održavanja</t>
  </si>
  <si>
    <t>3234</t>
  </si>
  <si>
    <t>Komunalne usluge</t>
  </si>
  <si>
    <t>3235</t>
  </si>
  <si>
    <t>Zakupnine i najamnine</t>
  </si>
  <si>
    <t>3236</t>
  </si>
  <si>
    <t>Zdravstvene i veterinarske usluge</t>
  </si>
  <si>
    <t>3238</t>
  </si>
  <si>
    <t>Računalne usluge</t>
  </si>
  <si>
    <t>3292</t>
  </si>
  <si>
    <t>Premije osiguranja</t>
  </si>
  <si>
    <t>3295</t>
  </si>
  <si>
    <t>Pristojbe i naknade</t>
  </si>
  <si>
    <t>3433</t>
  </si>
  <si>
    <t>Zatezne kamate</t>
  </si>
  <si>
    <t>2002</t>
  </si>
  <si>
    <t>Program: Predškola</t>
  </si>
  <si>
    <t>A200201</t>
  </si>
  <si>
    <t>Aktivnost: Rashodi predškole</t>
  </si>
  <si>
    <t>GLAVA 00203 Osnovne škole</t>
  </si>
  <si>
    <t>PROR. KORISNIK 15858 Osnovna škola Augusta Cesarca Krapina</t>
  </si>
  <si>
    <t>A200301</t>
  </si>
  <si>
    <t>Aktivnost: Djelatnost osnovnih škola-minimalni financijski standard</t>
  </si>
  <si>
    <t>3294</t>
  </si>
  <si>
    <t>Članarine i norme</t>
  </si>
  <si>
    <t>A200302</t>
  </si>
  <si>
    <t>Aktivnost: Djelatnost osnovnih škola-iznad minimalnog financijskog standarda</t>
  </si>
  <si>
    <t>3131</t>
  </si>
  <si>
    <t>Doprinosi za mirovinsko osiguranje za staž s povećanim trajanjem</t>
  </si>
  <si>
    <t>A200303</t>
  </si>
  <si>
    <t>Aktivnost: Centar izvrsnosti-rad s nadarenim učenicima</t>
  </si>
  <si>
    <t>K200301</t>
  </si>
  <si>
    <t>Kapitalni projekt: Građenje, adaptacija i sanacija, opremanje školskih objekata i nabava udžbenika</t>
  </si>
  <si>
    <t>PROR. KORISNIK 15866 Osnovna škola "Ljudevit Gaj" Krapina</t>
  </si>
  <si>
    <t>4241</t>
  </si>
  <si>
    <t>Knjige</t>
  </si>
  <si>
    <t>GLAVA 00204 Ustanove u kulturi</t>
  </si>
  <si>
    <t>PROR. KORISNIK 42475 Gradska knjižnica Krapina</t>
  </si>
  <si>
    <t>A200501</t>
  </si>
  <si>
    <t>Aktivnost: Redovna djelatnost ustanova u kulturi</t>
  </si>
  <si>
    <t>A200502</t>
  </si>
  <si>
    <t>Aktivnost: Aktivnosti vezane uz provođenje programske djelatnosti ustanova u kulturi</t>
  </si>
  <si>
    <t>PROR. KORISNIK 43888 Pučko otvoreno učilište Krapina</t>
  </si>
  <si>
    <t>3112</t>
  </si>
  <si>
    <t>Plaće u naravi</t>
  </si>
  <si>
    <t>4242</t>
  </si>
  <si>
    <t>Umjetnička djela (izložena u galerijama, muzejima i slično)</t>
  </si>
  <si>
    <t>RAZDJEL 004 UPRAVNI ODJEL ZA FINANCIJE, PRORAČUN, JAVNU NABAVU I GOSPODARSTVO</t>
  </si>
  <si>
    <t>GLAVA 00401 Upravni odjel za financije, proračun, javnu nabavu i gospodarstvo</t>
  </si>
  <si>
    <t>2000</t>
  </si>
  <si>
    <t>Program: Obavljanje poslova iz djelokruga upravnih tijela</t>
  </si>
  <si>
    <t>A200001</t>
  </si>
  <si>
    <t>Aktivnost: Javna uprava i administracija</t>
  </si>
  <si>
    <t>A200002</t>
  </si>
  <si>
    <t>Aktivnost: Materijalni i financijski rashodi gradske uprave</t>
  </si>
  <si>
    <t>3631</t>
  </si>
  <si>
    <t>Tekuće pomoći drugom proračunu i izvanproračunskim korisnicima</t>
  </si>
  <si>
    <t>A200003</t>
  </si>
  <si>
    <t>Aktivnost: Otplata kredita</t>
  </si>
  <si>
    <t>3423</t>
  </si>
  <si>
    <t>54</t>
  </si>
  <si>
    <t>Izdaci za otplatu glavnice primljenih kredita i zajmova</t>
  </si>
  <si>
    <t>5443</t>
  </si>
  <si>
    <t>Otplata glavnice primljenih kredita od tuzemnih kreditnih institucija izvan javnog sektora</t>
  </si>
  <si>
    <t>T200001</t>
  </si>
  <si>
    <t>Tekući projekt: Nabava opreme i informatizacija gradske uprave</t>
  </si>
  <si>
    <t>4001</t>
  </si>
  <si>
    <t>Program: Razvoj poljoprivredne djelatnosti</t>
  </si>
  <si>
    <t>A400101</t>
  </si>
  <si>
    <t>Aktivnost: Stočarska proizvodnja</t>
  </si>
  <si>
    <t>A400102</t>
  </si>
  <si>
    <t>Aktivnost: Potpore u poljoprivredi</t>
  </si>
  <si>
    <t>35</t>
  </si>
  <si>
    <t>Subvencije</t>
  </si>
  <si>
    <t>A400103</t>
  </si>
  <si>
    <t>Aktivnost: Udruge u poljoprivredi</t>
  </si>
  <si>
    <t>4002</t>
  </si>
  <si>
    <t>Program: Stvaranje uvjeta za razvoj gospodarstva</t>
  </si>
  <si>
    <t>A400201</t>
  </si>
  <si>
    <t>Aktivnost: Subvencioniranje kamata na poduzetničke kredite</t>
  </si>
  <si>
    <t>3522</t>
  </si>
  <si>
    <t>Subvencije trgovačkim društvima i zadrugama izvan javnog sektora</t>
  </si>
  <si>
    <t>3523</t>
  </si>
  <si>
    <t>Subvencije poljoprivrednicima i obrtnicima</t>
  </si>
  <si>
    <t>A400202</t>
  </si>
  <si>
    <t>Aktivnost: Sufinanciranje Zagorskog gospodarskog zbora</t>
  </si>
  <si>
    <t>RAZDJEL 006 UPRAVNI ODJEL ZA PROSTORNO UREĐENJE, GRADITELJSTVO, ZAŠTITU OKOLIŠA I IMOVINSKO PRAVNE ODNOSE</t>
  </si>
  <si>
    <t>GLAVA 00601 Upravni odjel za prostorno uređenje, graditeljstvo, zaštitu okoliša i imovinsko pravne odnose</t>
  </si>
  <si>
    <t>5005</t>
  </si>
  <si>
    <t>Program: Izrada prostorno-planske dokumentacije</t>
  </si>
  <si>
    <t>K500501</t>
  </si>
  <si>
    <t>Kapitalni projekt: Prostorno-planska dokumentacija</t>
  </si>
  <si>
    <t>5006</t>
  </si>
  <si>
    <t>Program: Zaštita okoliša</t>
  </si>
  <si>
    <t>A500603</t>
  </si>
  <si>
    <t>Aktivnost: Korištenje odlagališta otpada Gorjak</t>
  </si>
  <si>
    <t>A500605</t>
  </si>
  <si>
    <t>Aktivnost: Poticajna naknada za smanjenje količine miješanog komunalnog otpada</t>
  </si>
  <si>
    <t>A500606</t>
  </si>
  <si>
    <t xml:space="preserve">Aktivnost: Provedba mjera prilagodbe klimatskim promjenama </t>
  </si>
  <si>
    <t>A500607</t>
  </si>
  <si>
    <t>Aktivnost: Izrada Strategije zelene urbane obnove</t>
  </si>
  <si>
    <t>T500602</t>
  </si>
  <si>
    <t>Tekući projekt: Izobrazno-informativne aktivnosti u održivom gospodarenju otpadom</t>
  </si>
  <si>
    <t>5008</t>
  </si>
  <si>
    <t>Program: Zaštita i očuvanje kulturnih dobara</t>
  </si>
  <si>
    <t>K500801</t>
  </si>
  <si>
    <t>Kapitalni projekt: Sufinanciranje zaštite i očuvanja kulturnih dobara u privatnom vlasništvu</t>
  </si>
  <si>
    <t>K500804</t>
  </si>
  <si>
    <t>Kapitalni projekt: Sufinanciranje zaštite i očuvanja građevina sakralne namjene</t>
  </si>
  <si>
    <t>5009</t>
  </si>
  <si>
    <t>Program: Upravljanje nekretninama u vlasništvu Grada</t>
  </si>
  <si>
    <t>A500901</t>
  </si>
  <si>
    <t>Aktivnost: Održavanje nekretnina</t>
  </si>
  <si>
    <t>A500902</t>
  </si>
  <si>
    <t>Aktivnost: Ulaganja u nekretnine</t>
  </si>
  <si>
    <t>A500903</t>
  </si>
  <si>
    <t>Aktivnost: Opći poslovi vezani uz upravljanje nekretninama</t>
  </si>
  <si>
    <t>RAZDJEL 007 UPRAVNI ODJEL ZA GRADNJU, PROMET I KOMUNALNO GOSPODARSTVO</t>
  </si>
  <si>
    <t>GLAVA 00701 Upravni odjel za gradnju, promet i komunalno gospodarstvo</t>
  </si>
  <si>
    <t>5001</t>
  </si>
  <si>
    <t>Program: Održavanje komunalne infrastrukture</t>
  </si>
  <si>
    <t>A500101</t>
  </si>
  <si>
    <t>Aktivnost: Održavanje javnih zelenih površina</t>
  </si>
  <si>
    <t>A500102</t>
  </si>
  <si>
    <t>Aktivnost: Održavanje čistoće javnih površina</t>
  </si>
  <si>
    <t>A500103</t>
  </si>
  <si>
    <t>Aktivnost: Održavanje nerazvrstanih cesta</t>
  </si>
  <si>
    <t>A500104</t>
  </si>
  <si>
    <t>Aktivnost: Javna rasvjeta</t>
  </si>
  <si>
    <t>A500105</t>
  </si>
  <si>
    <t>Aktivnost: Održavanje i uređenje komunalnih objekata javne namjene i urbane opreme</t>
  </si>
  <si>
    <t>A500106</t>
  </si>
  <si>
    <t>Aktivnost: Održavanje sustava odvodnje oborinskih voda</t>
  </si>
  <si>
    <t>A500107</t>
  </si>
  <si>
    <t>Aktivnost: Sanacija divljih odlagališta otpada</t>
  </si>
  <si>
    <t>A500108</t>
  </si>
  <si>
    <t>Aktivnost: Održavanje grobnih mjesta</t>
  </si>
  <si>
    <t>5002</t>
  </si>
  <si>
    <t>Program: Građenje komunalne infrastrukture</t>
  </si>
  <si>
    <t>K500201</t>
  </si>
  <si>
    <t>Kapitalni projekt: Izgradnja, sanacija i modernizacija nerazvrstanih cesta i javnih površina</t>
  </si>
  <si>
    <t>4213</t>
  </si>
  <si>
    <t>Ceste, željeznice i ostali prometni objekti</t>
  </si>
  <si>
    <t>K500207</t>
  </si>
  <si>
    <t>Kapitalni projekt: Energetska obnova sustava javne rasvjete na području Grada Krapine</t>
  </si>
  <si>
    <t>K500208</t>
  </si>
  <si>
    <t>Kapitalni projekt: Izgradnja i rekonstrukcija javne rasvjete</t>
  </si>
  <si>
    <t>K500209</t>
  </si>
  <si>
    <t>Kapitalni projekt: Sanacija odlagališta komunalnog otpada Gorjak</t>
  </si>
  <si>
    <t>K500215</t>
  </si>
  <si>
    <t>Kapitalni projekt: Izgradnja i opremanje igrališta</t>
  </si>
  <si>
    <t>K500218</t>
  </si>
  <si>
    <t>Kapitalni projekt: Izgradnja, rekonstrukcija i sanacija mostova</t>
  </si>
  <si>
    <t>K500219</t>
  </si>
  <si>
    <t>Kapitalni projekt: Sanacija klizišta</t>
  </si>
  <si>
    <t>K500220</t>
  </si>
  <si>
    <t>Kapitalni projekt: Uređenje središnjeg gradskog parka</t>
  </si>
  <si>
    <t>T500201</t>
  </si>
  <si>
    <t>Tekući projekt: Nabava i postava komunalne i urbane opreme</t>
  </si>
  <si>
    <t>5004</t>
  </si>
  <si>
    <t>Program: Gradnja vodnih građevina</t>
  </si>
  <si>
    <t>K500401</t>
  </si>
  <si>
    <t>Kapitalni projekt: Izgradnja i rekonstrukcija komunalnih vodnih građevina</t>
  </si>
  <si>
    <t>3861</t>
  </si>
  <si>
    <t>5007</t>
  </si>
  <si>
    <t>Program: Zaštita od požara i javni red i sigurnost</t>
  </si>
  <si>
    <t>A500703</t>
  </si>
  <si>
    <t>Aktivnost: Civilna zaštita</t>
  </si>
  <si>
    <t>A500704</t>
  </si>
  <si>
    <t>Aktivnost: Financiranje djelatnosti Vatrogasne zajednice Grada Krapine</t>
  </si>
  <si>
    <t>A500705</t>
  </si>
  <si>
    <t>Aktivnost: Financiranje djelatnosti Hrvatske gorske službe spašavanja</t>
  </si>
  <si>
    <t>K500701</t>
  </si>
  <si>
    <t>Kapitalni projekt: Izgradnja vatrogasnog centra</t>
  </si>
  <si>
    <t>5010</t>
  </si>
  <si>
    <t>A501001</t>
  </si>
  <si>
    <t>Aktivnost: Preventivna dezinfekcija, dezinsekcija i deratizacija</t>
  </si>
  <si>
    <t>A501002</t>
  </si>
  <si>
    <t>Aktivnost: Veterinarsko higijeničarska služba</t>
  </si>
  <si>
    <t>GLAVA 00702 Javna vatrogasna postrojba</t>
  </si>
  <si>
    <t>PROR. KORISNIK 28469 Javna vatrogasna postrojba Grada Krapine</t>
  </si>
  <si>
    <t>A500701</t>
  </si>
  <si>
    <t>Aktivnost: Djelatnost Javne vatrogasne postrojbe-zakonski standard</t>
  </si>
  <si>
    <t>A500707</t>
  </si>
  <si>
    <t>Aktivnost: Djelatnost Javne vatrogasne postrojbe-iznad zakonskog standarda</t>
  </si>
  <si>
    <t>4223</t>
  </si>
  <si>
    <t>Oprema za održavanje i zaštitu</t>
  </si>
  <si>
    <t xml:space="preserve">          GRADSKO VIJEĆE</t>
  </si>
  <si>
    <t>I. OPĆI DIO</t>
  </si>
  <si>
    <t>Članak 1.</t>
  </si>
  <si>
    <t>A. SAŽETAK RAČUNA PRIHODA I RASHODA</t>
  </si>
  <si>
    <t>BROJČANA OZNAKA I NAZIV</t>
  </si>
  <si>
    <t>IZVORNI PLAN 2025.</t>
  </si>
  <si>
    <t>TEKUĆI PLAN 2025.</t>
  </si>
  <si>
    <t>INDEKS</t>
  </si>
  <si>
    <t>6 (5/2)</t>
  </si>
  <si>
    <t>7 (5/4)</t>
  </si>
  <si>
    <t>6 PRIHODI POSLOVANJA</t>
  </si>
  <si>
    <t>7 PRIHODI OD PRODAJE NEFINANCIJSKE IMOVINE</t>
  </si>
  <si>
    <t xml:space="preserve"> UKUPNO PRIHODI</t>
  </si>
  <si>
    <t>3 RASHODI POSLOVANJA</t>
  </si>
  <si>
    <t>4 RASHODI ZA NABAVU NEFINANCIJSKE IMOVINE</t>
  </si>
  <si>
    <t xml:space="preserve"> UKUPNO RASHODI</t>
  </si>
  <si>
    <t>RAZLIKA VIŠAK / MANJAK</t>
  </si>
  <si>
    <t>B. SAŽETAK RAČUNA FINANCIRANJA</t>
  </si>
  <si>
    <t>C. PRENESENI VIŠAK</t>
  </si>
  <si>
    <t>9 VIŠAK/MANJAK RAZDOBLJA</t>
  </si>
  <si>
    <t>9 VIŠAK IZ PRETHODNE GODINE</t>
  </si>
  <si>
    <t>9 PRIJENOS VIŠKA U SLJEDEĆE RAZDOBLJE</t>
  </si>
  <si>
    <t>Članak 2.</t>
  </si>
  <si>
    <t>zaduživanja iz Računa financiranja ostvareni su/izvršeni prema ekonomskoj klasifikaciji i izvorima financiranja kako slijedi:</t>
  </si>
  <si>
    <t>IZVJEŠTAJ O PRIHODIMA I RASHODIMA PREMA EKONOMSKOJ KLASIFIKACIJI</t>
  </si>
  <si>
    <t>65 Prihodi od upravnih i administrativnih pristojbi, pristojbi po posebnim propisima 
i naknada</t>
  </si>
  <si>
    <t>66 Prihodi od prodaje proizvoda i robe te pruženih usluga, prihodi od donacija te 
povrati po protestiranim jamstvima</t>
  </si>
  <si>
    <t>663 Donacije od pravnih i fizičkih osoba izvan općeg proračuna te povrat donacija i 
kapitalnih pomoći po protestiranim jamsvtima</t>
  </si>
  <si>
    <t>3423 Kamate za primljene kredite i zajmove od kreditnih i ostalih financijskih institucija 
izvan javnog sektora</t>
  </si>
  <si>
    <t>352 Subvencije kreditnim i financijskim institucijama, trgovačkim društvima, zadrugama, poljoprivrednicima i obrtnicima izvan javnog sektora</t>
  </si>
  <si>
    <t>3861 Kapitalne pomoći kreditnim i ostalim financijskim institucijama te trgovačkim društvima u javnom sektoru</t>
  </si>
  <si>
    <t>324 Naknade troškova osobama izvan radnog odnosa</t>
  </si>
  <si>
    <t>3241 Naknade troškova osobama izvan radnog odnosa</t>
  </si>
  <si>
    <t>423 Prijevozna sredstva</t>
  </si>
  <si>
    <t>4231 Prijevozna sredstva u cestovnom prometu</t>
  </si>
  <si>
    <t>UKUPNO RASHODI</t>
  </si>
  <si>
    <t>IZVJEŠTAJ O PRIHODIMA I RASHODIMA PREMA IZVORIMA FINANCIRANJA</t>
  </si>
  <si>
    <t>BROJČANA OZNAKA I NAZIV IZVORA FINANCIRANJA</t>
  </si>
  <si>
    <t>1.2. Opći prihodi i primici-PK</t>
  </si>
  <si>
    <t>1.3. Proračunska zaliha</t>
  </si>
  <si>
    <t>3.1. Vlastiti prihodi-Grad</t>
  </si>
  <si>
    <t>3.2. Vlastiti prihodi-PK</t>
  </si>
  <si>
    <t>4. Prihodi za posebne namjene</t>
  </si>
  <si>
    <t>4.1. Prihodi za decentralizirane funkcije</t>
  </si>
  <si>
    <t>4.2. Prihodi od komunalne naknade</t>
  </si>
  <si>
    <t>4.3. Prihodi za građenje komunalne infrastrukture</t>
  </si>
  <si>
    <t>4.4. Prihodi od prodaje stanova sa stan.pravom</t>
  </si>
  <si>
    <t>4.5. Prihodi od spomeničke rente</t>
  </si>
  <si>
    <t>4.6. Ostali prihodi za posebne namjene-Grad</t>
  </si>
  <si>
    <t>4.7. Prihodi za posebne namjene-PK</t>
  </si>
  <si>
    <t>5. Pomoći</t>
  </si>
  <si>
    <t>5.2. Pomoći-Grad</t>
  </si>
  <si>
    <t>5.3. Pomoći-PK</t>
  </si>
  <si>
    <t>5.4. Pomoći EU-Grad</t>
  </si>
  <si>
    <t>6. Donacije</t>
  </si>
  <si>
    <t>6.1. Donacije-Grad</t>
  </si>
  <si>
    <t>6.2. Donacije-PK</t>
  </si>
  <si>
    <t>7. Prihodi od prodaje ili zamjene nefinancijske imovine</t>
  </si>
  <si>
    <t>7.1. Prihodi od prodaje ili zamjene nef.im.-Grad</t>
  </si>
  <si>
    <t>7.2. Prihodi od prodaje ili zamjene nef.im.-PK</t>
  </si>
  <si>
    <t>SVEUKUPNI RASHODI</t>
  </si>
  <si>
    <t>01 Opće javne usluge</t>
  </si>
  <si>
    <t>011 Izvršna  i zakonodavna tijela, financijski i fiskalni poslovi, vanjski poslovi</t>
  </si>
  <si>
    <t>013 Opće usluge</t>
  </si>
  <si>
    <t>017 Transakcije vezane za javni dug</t>
  </si>
  <si>
    <t>03 Javni red i sigurnost</t>
  </si>
  <si>
    <t>032 Usluge protupožarne zaštite</t>
  </si>
  <si>
    <t>036 Rashodi za javni red i sigurnost koji nisu drugdje svrstani</t>
  </si>
  <si>
    <t>04 Ekonomski poslovi</t>
  </si>
  <si>
    <t>042 Poljoprivreda, šumarstvo, ribarstvo i lov</t>
  </si>
  <si>
    <t>045 Promet</t>
  </si>
  <si>
    <t>047 Ostale industrije</t>
  </si>
  <si>
    <t>049 Ekonomski poslovi koji nisu drugdje svrstani</t>
  </si>
  <si>
    <t>05 Zaštita okoliša</t>
  </si>
  <si>
    <t>051 Gospodarenje otpadom</t>
  </si>
  <si>
    <t>056 Poslovi i usluge zaštite okoliša koji nisu drugdje svrstani</t>
  </si>
  <si>
    <t>06 Usluge unapređenja stanovanja i zajednice</t>
  </si>
  <si>
    <t>062 Razvoj zajednice</t>
  </si>
  <si>
    <t>063 Opskrba vodom</t>
  </si>
  <si>
    <t>064 Ulična rasvjeta</t>
  </si>
  <si>
    <t>066 Rashodi vezani za stanovanje i kom. pogodnosti koji nisu drugdje svrstani</t>
  </si>
  <si>
    <t>08 Rekreacija, kultura i religija</t>
  </si>
  <si>
    <t>081 Službe rekreacije i sporta</t>
  </si>
  <si>
    <t>082 Službe kulture</t>
  </si>
  <si>
    <t>084 Religijske i druge službe zajednice</t>
  </si>
  <si>
    <t>086 Rashodi za rekreaciju, kulturu i religiju koji nisu drugdje svrstani</t>
  </si>
  <si>
    <t>09 Obrazovanje</t>
  </si>
  <si>
    <t>091 Predškolsko i osnovno obrazovanje</t>
  </si>
  <si>
    <t>096 Dodatne usluge u obrazovanju</t>
  </si>
  <si>
    <t>10 Socijalna zaštita</t>
  </si>
  <si>
    <t>102 Starost</t>
  </si>
  <si>
    <t>104 Obitelj i djeca</t>
  </si>
  <si>
    <t>106 Stanovanje</t>
  </si>
  <si>
    <t>109 Aktivnosti socijalne zaštite koje nisu drugdje svrstane</t>
  </si>
  <si>
    <t>IZVJEŠTAJ O RASHODIMA PREMA FUNKCIJSKOJ KLASIFIKACIJI</t>
  </si>
  <si>
    <t>BROJČANA OZNAKA I NAZIV FUNKCIJSKE KLASIFIKACIJE</t>
  </si>
  <si>
    <t>B. RAČUN FINANCIRANJA</t>
  </si>
  <si>
    <t>IZVJEŠTAJ RAČUNA FINANCIRANJA PREMA EKONOMSOJ KLASIFIKACIJI</t>
  </si>
  <si>
    <t>5 (4/3)</t>
  </si>
  <si>
    <t>IZVJEŠTAJ RAČUNA FINANCIRANJA PREMA IZVORIMA FINANCIRANJA</t>
  </si>
  <si>
    <t>Razdjel 001</t>
  </si>
  <si>
    <t>Glava 00101</t>
  </si>
  <si>
    <t>Razdjel 002</t>
  </si>
  <si>
    <t>Glava 00201</t>
  </si>
  <si>
    <t>Glava 00202</t>
  </si>
  <si>
    <t>Glava 00203</t>
  </si>
  <si>
    <t>Glava 00204</t>
  </si>
  <si>
    <t>Razdjel 004</t>
  </si>
  <si>
    <t>Glava 00401</t>
  </si>
  <si>
    <t>Razdjel 006</t>
  </si>
  <si>
    <t>Glava 00601</t>
  </si>
  <si>
    <t>Razdjel 007</t>
  </si>
  <si>
    <t>Glava 00701</t>
  </si>
  <si>
    <t>Glava 00702</t>
  </si>
  <si>
    <t>28469 Javna vatrogasna postrojba Grada Krapine</t>
  </si>
  <si>
    <t>28477 Dječji vrtić "Gustav Krklec" Krapina</t>
  </si>
  <si>
    <t>15858 Osnovna škola Augusta Cesarca Krapina</t>
  </si>
  <si>
    <t>15866 Osnovna škola "Ljudevit Gaj" Krapina</t>
  </si>
  <si>
    <t>42475 Gradska knjižnica Krapina</t>
  </si>
  <si>
    <t>43888 Pučko otvoreno učilište Krapina</t>
  </si>
  <si>
    <t>Članak 3.</t>
  </si>
  <si>
    <t>IZVRŠENJE 1-6/2025.</t>
  </si>
  <si>
    <t>OSTVARENJE/
IZVRŠENJE 1-6/2025.</t>
  </si>
  <si>
    <t>IZVJEŠTAJ PO PROGRAMSKOJ KLASIFIKACIJI</t>
  </si>
  <si>
    <t>Kamate za primljene kredite i zajmove od kreditnih i ostalih financijskih institucija izvan javnog sektora</t>
  </si>
  <si>
    <t>Kapitalne pomoći kreditnim i ostalim financijskim institucijama te trgovačkim društvima u javnom sektoru</t>
  </si>
  <si>
    <t>Program: Program mjera preventivne dezinfekcije, dezinsekcije i deratizacije te veterinarsko-higijeničarske službe</t>
  </si>
  <si>
    <t>Članak 4.</t>
  </si>
  <si>
    <t>Članak 5.</t>
  </si>
  <si>
    <t>PREDSJEDNIK GRADSKOG VIJEĆA</t>
  </si>
  <si>
    <t>Ivan Bajcer</t>
  </si>
  <si>
    <t>Opći i posebni dio Polugodišnjeg izvještaja o izvršenju Proračuna Grada Krapine za 2025. godinu objaviti će se u Službenom glasniku Grada Krapine.</t>
  </si>
  <si>
    <t>Polugodišnji izvještaj o izvršenju Proračuna Grada Krapine za 2025. godinu objaviti će se na mrežnoj stranici Grada Krapine.</t>
  </si>
  <si>
    <t>Polugodišnji izvještaj o izvršenju Proračuna Grada Krapine za 2025. godinu sadrži i obrazloženje te posebne izvještaje: Izvještaj o korištenju proračunske zalihe, Izvještaj o zaduženju na domaćem i stranom tržištu</t>
  </si>
  <si>
    <t>novca i  kapitala te Izvještaj o danim jamstvima i plaćanjima po protestiranim jamstvima.</t>
  </si>
  <si>
    <t>UKUPNO PRIHODI</t>
  </si>
  <si>
    <t>KLASA: 400-03/25-01/0005</t>
  </si>
  <si>
    <t xml:space="preserve">Na temelju članaka 88. Zakona o proračunu (Narodne novine br.144/21), članka 54. Pravilnika o polugodišnjem i godišnjem izvještaju o izvršenju proračuna i financijskog plana (Narodne novine br. 85/23)  i </t>
  </si>
  <si>
    <t>Proračun Grada Krapine za 2025. godinu (Službeni glasnik Grada Krapine br. 7A/2024) izvršen je za razdoblje od 1. siječnja do 30. lipnja 2025. godine kako slijedi:</t>
  </si>
  <si>
    <t xml:space="preserve">BROJČANA OZNAKA I NAZIV </t>
  </si>
  <si>
    <t>Rashodi i izdaci iskazani u Općem dijelu Proračuna izvršeni su po organizacijskoj i programskoj klasifikaciji kako slijedi:</t>
  </si>
  <si>
    <t>544 Otplata glavnice primljenih kredita i zajmova od kreditnih i ostalih financijskih institucija izvan javnog sektora</t>
  </si>
  <si>
    <t>UKUPNO RASHODI I IZDACI</t>
  </si>
  <si>
    <t xml:space="preserve">POLUGODIŠNJI IZVJEŠTAJ O IZVRŠENJU PRORAČUNA GRADA KRAPINE ZA 2025. GODINU </t>
  </si>
  <si>
    <t>8 PRIMICI OD FINANCIJSKE IMOVINE I ZADUŽIVANJA</t>
  </si>
  <si>
    <t>5 IZDACI ZA FINANCIJSKU IMOVINU I OTPLATE ZAJMOVA</t>
  </si>
  <si>
    <t>RAZLIKA PRIMITAKA I IZDATAKA</t>
  </si>
  <si>
    <t>IZVRŠENJE 1-6/2025</t>
  </si>
  <si>
    <t>URBROJ: 2140-1-03-0301-25-4</t>
  </si>
  <si>
    <t>Krapina, 14.10.2025.</t>
  </si>
  <si>
    <t xml:space="preserve">članka 21. Statuta Grada Krapine (Službeni glasnik Grada br. 4/09, 3/13, 1/18, 1/20 i 1/21) Gradsko vijeće Grada Krapine na svojoj 3. sjednici održanoj dana 14.10.2025. donijelo je </t>
  </si>
  <si>
    <t>OSTVARENJE/
IZVRŠENJE 1-6/2024.</t>
  </si>
  <si>
    <t xml:space="preserve">           Prihodi i rashodi iz Računa prihoda i rashoda ostvareni su/izvršeni su prema ekonomskoj klasifikaciji, prema izvorima financiranja i prema funkcijskoj klasifikaciji, primici od zaduživanja i izdaci za otplate instrumenata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</si>
</sst>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##\%"/>
  </numFmts>
  <fonts count="16" x14ac:knownFonts="1">
    <font>
      <sz val="10"/>
      <name val="Arial"/>
    </font>
    <font>
      <b/>
      <sz val="10"/>
      <name val="Arial"/>
      <family val="2"/>
      <charset val="238"/>
    </font>
    <font>
      <b/>
      <sz val="10"/>
      <color indexed="63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8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15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4" fontId="6" fillId="0" borderId="0" xfId="0" applyNumberFormat="1" applyFont="1"/>
    <xf numFmtId="164" fontId="6" fillId="0" borderId="0" xfId="0" applyNumberFormat="1" applyFont="1"/>
    <xf numFmtId="0" fontId="6" fillId="2" borderId="0" xfId="1" applyFont="1" applyFill="1" applyAlignment="1">
      <alignment horizontal="center" wrapText="1"/>
    </xf>
    <xf numFmtId="0" fontId="5" fillId="0" borderId="0" xfId="1" applyFont="1"/>
    <xf numFmtId="0" fontId="5" fillId="2" borderId="0" xfId="1" applyFont="1" applyFill="1"/>
    <xf numFmtId="4" fontId="5" fillId="2" borderId="0" xfId="1" applyNumberFormat="1" applyFont="1" applyFill="1"/>
    <xf numFmtId="0" fontId="6" fillId="7" borderId="0" xfId="1" applyFont="1" applyFill="1" applyAlignment="1">
      <alignment horizontal="left" wrapText="1"/>
    </xf>
    <xf numFmtId="0" fontId="11" fillId="2" borderId="0" xfId="1" applyFont="1" applyFill="1" applyAlignment="1">
      <alignment horizont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0" fontId="5" fillId="0" borderId="2" xfId="0" applyFont="1" applyBorder="1"/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4" fontId="6" fillId="0" borderId="2" xfId="0" applyNumberFormat="1" applyFont="1" applyBorder="1"/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4" fontId="12" fillId="0" borderId="2" xfId="0" applyNumberFormat="1" applyFont="1" applyBorder="1"/>
    <xf numFmtId="4" fontId="11" fillId="0" borderId="2" xfId="0" applyNumberFormat="1" applyFont="1" applyBorder="1" applyAlignment="1">
      <alignment horizontal="right"/>
    </xf>
    <xf numFmtId="4" fontId="5" fillId="0" borderId="0" xfId="0" applyNumberFormat="1" applyFont="1"/>
    <xf numFmtId="4" fontId="12" fillId="0" borderId="2" xfId="0" applyNumberFormat="1" applyFont="1" applyBorder="1" applyAlignment="1">
      <alignment horizontal="right"/>
    </xf>
    <xf numFmtId="0" fontId="5" fillId="7" borderId="0" xfId="0" applyFont="1" applyFill="1"/>
    <xf numFmtId="0" fontId="5" fillId="0" borderId="1" xfId="0" applyFont="1" applyBorder="1"/>
    <xf numFmtId="0" fontId="6" fillId="0" borderId="1" xfId="0" applyFont="1" applyBorder="1"/>
    <xf numFmtId="0" fontId="6" fillId="0" borderId="3" xfId="0" applyFont="1" applyBorder="1" applyAlignment="1">
      <alignment horizontal="center" vertical="center"/>
    </xf>
    <xf numFmtId="0" fontId="13" fillId="7" borderId="0" xfId="0" applyFont="1" applyFill="1"/>
    <xf numFmtId="0" fontId="13" fillId="0" borderId="0" xfId="0" applyFont="1"/>
    <xf numFmtId="0" fontId="14" fillId="0" borderId="0" xfId="0" applyFont="1"/>
    <xf numFmtId="4" fontId="12" fillId="0" borderId="0" xfId="0" applyNumberFormat="1" applyFont="1"/>
    <xf numFmtId="4" fontId="14" fillId="0" borderId="0" xfId="0" applyNumberFormat="1" applyFont="1"/>
    <xf numFmtId="0" fontId="8" fillId="0" borderId="0" xfId="0" applyFont="1"/>
    <xf numFmtId="4" fontId="8" fillId="0" borderId="0" xfId="0" applyNumberFormat="1" applyFont="1"/>
    <xf numFmtId="0" fontId="9" fillId="0" borderId="0" xfId="0" applyFont="1"/>
    <xf numFmtId="0" fontId="5" fillId="0" borderId="0" xfId="0" applyFont="1" applyAlignment="1">
      <alignment wrapText="1"/>
    </xf>
    <xf numFmtId="4" fontId="9" fillId="0" borderId="0" xfId="0" applyNumberFormat="1" applyFont="1"/>
    <xf numFmtId="164" fontId="3" fillId="0" borderId="0" xfId="0" applyNumberFormat="1" applyFont="1"/>
    <xf numFmtId="164" fontId="5" fillId="0" borderId="0" xfId="0" applyNumberFormat="1" applyFont="1"/>
    <xf numFmtId="0" fontId="6" fillId="0" borderId="0" xfId="0" applyFont="1" applyAlignment="1">
      <alignment wrapText="1"/>
    </xf>
    <xf numFmtId="4" fontId="0" fillId="0" borderId="0" xfId="0" applyNumberFormat="1"/>
    <xf numFmtId="0" fontId="6" fillId="0" borderId="1" xfId="0" applyFont="1" applyBorder="1" applyAlignment="1">
      <alignment horizontal="center" wrapText="1"/>
    </xf>
    <xf numFmtId="164" fontId="1" fillId="0" borderId="0" xfId="0" applyNumberFormat="1" applyFont="1"/>
    <xf numFmtId="164" fontId="2" fillId="0" borderId="0" xfId="0" applyNumberFormat="1" applyFont="1"/>
    <xf numFmtId="164" fontId="0" fillId="0" borderId="0" xfId="0" applyNumberFormat="1"/>
    <xf numFmtId="164" fontId="1" fillId="0" borderId="0" xfId="0" applyNumberFormat="1" applyFont="1" applyAlignment="1">
      <alignment vertical="top"/>
    </xf>
    <xf numFmtId="0" fontId="0" fillId="0" borderId="0" xfId="0" applyAlignment="1">
      <alignment vertical="top"/>
    </xf>
    <xf numFmtId="0" fontId="5" fillId="0" borderId="0" xfId="1" applyFont="1" applyAlignment="1">
      <alignment horizontal="left"/>
    </xf>
    <xf numFmtId="4" fontId="5" fillId="0" borderId="0" xfId="1" applyNumberFormat="1" applyFont="1"/>
    <xf numFmtId="4" fontId="6" fillId="0" borderId="0" xfId="0" applyNumberFormat="1" applyFont="1" applyAlignment="1">
      <alignment vertical="top"/>
    </xf>
    <xf numFmtId="0" fontId="6" fillId="3" borderId="0" xfId="0" applyFont="1" applyFill="1"/>
    <xf numFmtId="4" fontId="6" fillId="3" borderId="0" xfId="0" applyNumberFormat="1" applyFont="1" applyFill="1"/>
    <xf numFmtId="0" fontId="10" fillId="4" borderId="0" xfId="0" applyFont="1" applyFill="1"/>
    <xf numFmtId="4" fontId="10" fillId="4" borderId="0" xfId="0" applyNumberFormat="1" applyFont="1" applyFill="1"/>
    <xf numFmtId="0" fontId="6" fillId="5" borderId="0" xfId="0" applyFont="1" applyFill="1" applyAlignment="1">
      <alignment vertical="top"/>
    </xf>
    <xf numFmtId="4" fontId="6" fillId="5" borderId="0" xfId="0" applyNumberFormat="1" applyFont="1" applyFill="1" applyAlignment="1">
      <alignment vertical="top"/>
    </xf>
    <xf numFmtId="0" fontId="6" fillId="6" borderId="0" xfId="0" applyFont="1" applyFill="1"/>
    <xf numFmtId="4" fontId="6" fillId="6" borderId="0" xfId="0" applyNumberFormat="1" applyFont="1" applyFill="1"/>
    <xf numFmtId="4" fontId="6" fillId="3" borderId="0" xfId="0" applyNumberFormat="1" applyFont="1" applyFill="1" applyAlignment="1">
      <alignment vertical="top"/>
    </xf>
    <xf numFmtId="0" fontId="6" fillId="5" borderId="0" xfId="0" applyFont="1" applyFill="1"/>
    <xf numFmtId="4" fontId="6" fillId="5" borderId="0" xfId="0" applyNumberFormat="1" applyFont="1" applyFill="1"/>
    <xf numFmtId="0" fontId="6" fillId="6" borderId="0" xfId="0" applyFont="1" applyFill="1" applyAlignment="1">
      <alignment vertical="top"/>
    </xf>
    <xf numFmtId="4" fontId="6" fillId="6" borderId="0" xfId="0" applyNumberFormat="1" applyFont="1" applyFill="1" applyAlignment="1">
      <alignment vertical="top"/>
    </xf>
    <xf numFmtId="0" fontId="5" fillId="0" borderId="0" xfId="0" applyFont="1" applyAlignment="1">
      <alignment vertical="top"/>
    </xf>
    <xf numFmtId="4" fontId="5" fillId="0" borderId="0" xfId="0" applyNumberFormat="1" applyFont="1" applyAlignment="1">
      <alignment vertical="top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4" fontId="6" fillId="0" borderId="0" xfId="0" applyNumberFormat="1" applyFont="1" applyAlignment="1">
      <alignment horizontal="right" vertical="center"/>
    </xf>
    <xf numFmtId="0" fontId="6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6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0" fontId="6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/>
    </xf>
    <xf numFmtId="0" fontId="15" fillId="0" borderId="2" xfId="0" applyFont="1" applyBorder="1" applyAlignment="1">
      <alignment horizontal="right"/>
    </xf>
    <xf numFmtId="0" fontId="15" fillId="0" borderId="0" xfId="0" applyFont="1"/>
    <xf numFmtId="0" fontId="15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/>
    </xf>
    <xf numFmtId="0" fontId="6" fillId="2" borderId="0" xfId="1" applyFont="1" applyFill="1" applyAlignment="1">
      <alignment horizontal="center" wrapText="1"/>
    </xf>
    <xf numFmtId="0" fontId="11" fillId="2" borderId="0" xfId="1" applyFont="1" applyFill="1" applyAlignment="1">
      <alignment horizontal="left" wrapText="1"/>
    </xf>
    <xf numFmtId="0" fontId="6" fillId="7" borderId="0" xfId="1" applyFont="1" applyFill="1" applyAlignment="1">
      <alignment horizontal="left" wrapText="1"/>
    </xf>
    <xf numFmtId="0" fontId="6" fillId="0" borderId="0" xfId="0" applyFont="1" applyAlignment="1">
      <alignment horizontal="center"/>
    </xf>
    <xf numFmtId="0" fontId="15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1" applyFont="1" applyAlignment="1">
      <alignment horizontal="left" wrapText="1"/>
    </xf>
    <xf numFmtId="0" fontId="6" fillId="0" borderId="0" xfId="0" applyFont="1"/>
    <xf numFmtId="0" fontId="5" fillId="0" borderId="0" xfId="0" applyFont="1"/>
    <xf numFmtId="0" fontId="6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5" fillId="0" borderId="1" xfId="0" applyFont="1" applyBorder="1" applyAlignment="1">
      <alignment horizontal="center"/>
    </xf>
    <xf numFmtId="0" fontId="15" fillId="0" borderId="1" xfId="0" applyFont="1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0" xfId="0" applyFont="1" applyAlignment="1">
      <alignment horizontal="left" wrapText="1"/>
    </xf>
    <xf numFmtId="0" fontId="12" fillId="0" borderId="0" xfId="0" applyFont="1"/>
    <xf numFmtId="0" fontId="14" fillId="0" borderId="0" xfId="0" applyFont="1"/>
    <xf numFmtId="0" fontId="15" fillId="0" borderId="3" xfId="0" applyFont="1" applyBorder="1" applyAlignment="1">
      <alignment horizontal="center"/>
    </xf>
    <xf numFmtId="0" fontId="6" fillId="5" borderId="0" xfId="0" applyFont="1" applyFill="1" applyAlignment="1">
      <alignment horizontal="left" wrapText="1"/>
    </xf>
    <xf numFmtId="0" fontId="6" fillId="0" borderId="0" xfId="0" applyFont="1" applyAlignment="1">
      <alignment horizontal="left"/>
    </xf>
    <xf numFmtId="0" fontId="6" fillId="6" borderId="0" xfId="0" applyFont="1" applyFill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3" borderId="0" xfId="0" applyFont="1" applyFill="1" applyAlignment="1">
      <alignment horizontal="left" vertical="top" wrapText="1"/>
    </xf>
    <xf numFmtId="0" fontId="6" fillId="3" borderId="0" xfId="0" applyFont="1" applyFill="1" applyAlignment="1">
      <alignment horizontal="left" wrapText="1"/>
    </xf>
    <xf numFmtId="0" fontId="6" fillId="6" borderId="0" xfId="0" applyFont="1" applyFill="1" applyAlignment="1">
      <alignment horizontal="left" vertical="top" wrapText="1"/>
    </xf>
    <xf numFmtId="0" fontId="5" fillId="0" borderId="0" xfId="1" applyFont="1" applyAlignment="1">
      <alignment horizontal="center"/>
    </xf>
    <xf numFmtId="0" fontId="6" fillId="5" borderId="0" xfId="0" applyFont="1" applyFill="1" applyAlignment="1">
      <alignment horizontal="left" vertical="top" wrapText="1"/>
    </xf>
  </cellXfs>
  <cellStyles count="2">
    <cellStyle name="Normal_2. račun pir i rf i posebni dio-proračun 2008." xfId="1" xr:uid="{54FFD8C3-D4B6-4117-80F1-F4F81B8A4796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1543050</xdr:colOff>
      <xdr:row>8</xdr:row>
      <xdr:rowOff>28575</xdr:rowOff>
    </xdr:to>
    <xdr:pic>
      <xdr:nvPicPr>
        <xdr:cNvPr id="1181" name="Picture 1">
          <a:extLst>
            <a:ext uri="{FF2B5EF4-FFF2-40B4-BE49-F238E27FC236}">
              <a16:creationId xmlns:a16="http://schemas.microsoft.com/office/drawing/2014/main" id="{6E0742DA-E538-4B8A-FEC0-5317E5DB9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71725" cy="140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2</xdr:col>
      <xdr:colOff>1543050</xdr:colOff>
      <xdr:row>8</xdr:row>
      <xdr:rowOff>28575</xdr:rowOff>
    </xdr:to>
    <xdr:pic>
      <xdr:nvPicPr>
        <xdr:cNvPr id="1182" name="Picture 1">
          <a:extLst>
            <a:ext uri="{FF2B5EF4-FFF2-40B4-BE49-F238E27FC236}">
              <a16:creationId xmlns:a16="http://schemas.microsoft.com/office/drawing/2014/main" id="{A8036BBA-7ECB-A0D9-E8FA-813B2AB69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71725" cy="140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CA131-7571-4980-AFEA-786FFBE95FD8}">
  <dimension ref="A1:Z1593"/>
  <sheetViews>
    <sheetView tabSelected="1" zoomScale="110" zoomScaleNormal="110" workbookViewId="0">
      <selection activeCell="C1496" sqref="C1496"/>
    </sheetView>
  </sheetViews>
  <sheetFormatPr defaultRowHeight="12.75" x14ac:dyDescent="0.2"/>
  <cols>
    <col min="1" max="1" width="4.7109375" customWidth="1"/>
    <col min="2" max="2" width="9.85546875" customWidth="1"/>
    <col min="3" max="3" width="53.28515625" customWidth="1"/>
    <col min="4" max="7" width="20.140625" customWidth="1"/>
    <col min="8" max="8" width="10.7109375" customWidth="1"/>
    <col min="9" max="9" width="11.7109375" customWidth="1"/>
    <col min="12" max="12" width="10" bestFit="1" customWidth="1"/>
  </cols>
  <sheetData>
    <row r="1" spans="1:26" s="8" customFormat="1" ht="14.1" customHeight="1" x14ac:dyDescent="0.2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  <c r="L1" s="7"/>
      <c r="M1" s="7"/>
      <c r="N1" s="7"/>
      <c r="O1" s="7"/>
      <c r="P1" s="7"/>
      <c r="Z1" s="9"/>
    </row>
    <row r="2" spans="1:26" s="8" customFormat="1" ht="14.1" customHeight="1" x14ac:dyDescent="0.2">
      <c r="A2" s="10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7"/>
      <c r="N2" s="7"/>
      <c r="O2" s="7"/>
      <c r="P2" s="7"/>
      <c r="Z2" s="9"/>
    </row>
    <row r="3" spans="1:26" s="8" customFormat="1" ht="14.1" customHeight="1" x14ac:dyDescent="0.2">
      <c r="A3" s="10"/>
      <c r="B3" s="6"/>
      <c r="C3" s="6"/>
      <c r="D3" s="6"/>
      <c r="E3" s="6"/>
      <c r="F3" s="6"/>
      <c r="G3" s="6"/>
      <c r="H3" s="6"/>
      <c r="I3" s="6"/>
      <c r="J3" s="6"/>
      <c r="K3" s="6"/>
      <c r="L3" s="7"/>
      <c r="M3" s="7"/>
      <c r="N3" s="7"/>
      <c r="O3" s="7"/>
      <c r="P3" s="7"/>
      <c r="Z3" s="9"/>
    </row>
    <row r="4" spans="1:26" s="8" customFormat="1" ht="14.1" customHeight="1" x14ac:dyDescent="0.2">
      <c r="A4" s="10"/>
      <c r="B4" s="6"/>
      <c r="C4" s="6"/>
      <c r="D4" s="6"/>
      <c r="E4" s="6"/>
      <c r="F4" s="6"/>
      <c r="G4" s="11"/>
      <c r="H4" s="6"/>
      <c r="I4" s="6"/>
      <c r="J4" s="6"/>
      <c r="K4" s="6"/>
      <c r="L4" s="7"/>
      <c r="M4" s="7"/>
      <c r="N4" s="7"/>
      <c r="O4" s="7"/>
      <c r="P4" s="7"/>
      <c r="Z4" s="9"/>
    </row>
    <row r="5" spans="1:26" s="8" customFormat="1" ht="14.1" customHeight="1" x14ac:dyDescent="0.2">
      <c r="A5" s="10"/>
      <c r="B5" s="6"/>
      <c r="C5" s="6"/>
      <c r="D5" s="6"/>
      <c r="E5" s="6"/>
      <c r="F5" s="6"/>
      <c r="G5" s="86"/>
      <c r="H5" s="86"/>
      <c r="I5" s="86"/>
      <c r="J5" s="86"/>
      <c r="K5" s="6"/>
      <c r="L5" s="7"/>
      <c r="M5" s="7"/>
      <c r="N5" s="7"/>
      <c r="O5" s="7"/>
      <c r="P5" s="7"/>
      <c r="Z5" s="9"/>
    </row>
    <row r="6" spans="1:26" s="8" customFormat="1" ht="14.1" customHeight="1" x14ac:dyDescent="0.2">
      <c r="A6" s="10"/>
      <c r="B6" s="6"/>
      <c r="C6" s="6"/>
      <c r="D6" s="6"/>
      <c r="E6" s="6"/>
      <c r="F6" s="6"/>
      <c r="G6" s="6"/>
      <c r="H6" s="6"/>
      <c r="I6" s="6"/>
      <c r="J6" s="6"/>
      <c r="K6" s="6"/>
      <c r="L6" s="7"/>
      <c r="M6" s="7"/>
      <c r="N6" s="7"/>
      <c r="O6" s="7"/>
      <c r="P6" s="7"/>
      <c r="Z6" s="9"/>
    </row>
    <row r="7" spans="1:26" s="8" customFormat="1" ht="14.1" customHeight="1" x14ac:dyDescent="0.2">
      <c r="A7" s="10"/>
      <c r="B7" s="6"/>
      <c r="C7" s="6"/>
      <c r="D7" s="6"/>
      <c r="E7" s="6"/>
      <c r="F7" s="6"/>
      <c r="G7" s="6"/>
      <c r="H7" s="6"/>
      <c r="I7" s="6"/>
      <c r="J7" s="6"/>
      <c r="K7" s="6"/>
      <c r="L7" s="7"/>
      <c r="M7" s="7"/>
      <c r="N7" s="7"/>
      <c r="O7" s="7"/>
      <c r="P7" s="7"/>
      <c r="Z7" s="9"/>
    </row>
    <row r="8" spans="1:26" s="8" customFormat="1" ht="14.1" customHeight="1" x14ac:dyDescent="0.2">
      <c r="A8" s="10"/>
      <c r="B8" s="6"/>
      <c r="C8" s="6"/>
      <c r="D8" s="6"/>
      <c r="E8" s="6"/>
      <c r="F8" s="6"/>
      <c r="G8" s="6"/>
      <c r="H8" s="6"/>
      <c r="I8" s="6"/>
      <c r="J8" s="6"/>
      <c r="K8" s="6"/>
      <c r="L8" s="7"/>
      <c r="M8" s="7"/>
      <c r="N8" s="7"/>
      <c r="O8" s="7"/>
      <c r="P8" s="7"/>
      <c r="Z8" s="9"/>
    </row>
    <row r="9" spans="1:26" s="8" customFormat="1" ht="13.5" customHeight="1" x14ac:dyDescent="0.2">
      <c r="A9" s="10"/>
      <c r="B9" s="87" t="s">
        <v>593</v>
      </c>
      <c r="C9" s="87"/>
      <c r="D9" s="92"/>
      <c r="E9" s="92"/>
      <c r="F9" s="92"/>
      <c r="G9" s="92"/>
      <c r="H9" s="92"/>
      <c r="I9" s="92"/>
      <c r="J9" s="92"/>
      <c r="K9" s="92"/>
      <c r="L9" s="92"/>
      <c r="M9" s="92"/>
      <c r="N9" s="7"/>
      <c r="O9" s="7"/>
      <c r="P9" s="7"/>
      <c r="Z9" s="9"/>
    </row>
    <row r="10" spans="1:26" s="2" customFormat="1" ht="7.5" customHeight="1" x14ac:dyDescent="0.2"/>
    <row r="11" spans="1:26" s="2" customFormat="1" x14ac:dyDescent="0.2">
      <c r="A11" s="2" t="s">
        <v>729</v>
      </c>
    </row>
    <row r="12" spans="1:26" s="2" customFormat="1" x14ac:dyDescent="0.2">
      <c r="A12" s="2" t="s">
        <v>741</v>
      </c>
    </row>
    <row r="13" spans="1:26" s="2" customFormat="1" x14ac:dyDescent="0.2">
      <c r="A13" s="2" t="s">
        <v>742</v>
      </c>
    </row>
    <row r="14" spans="1:26" s="2" customFormat="1" ht="7.5" customHeight="1" x14ac:dyDescent="0.2"/>
    <row r="15" spans="1:26" s="2" customFormat="1" x14ac:dyDescent="0.2">
      <c r="B15" s="2" t="s">
        <v>730</v>
      </c>
    </row>
    <row r="16" spans="1:26" s="2" customFormat="1" x14ac:dyDescent="0.2">
      <c r="A16" s="2" t="s">
        <v>743</v>
      </c>
    </row>
    <row r="17" spans="1:9" s="2" customFormat="1" x14ac:dyDescent="0.2"/>
    <row r="18" spans="1:9" s="2" customFormat="1" x14ac:dyDescent="0.2">
      <c r="A18" s="88" t="s">
        <v>736</v>
      </c>
      <c r="B18" s="88"/>
      <c r="C18" s="88"/>
      <c r="D18" s="88"/>
      <c r="E18" s="88"/>
      <c r="F18" s="88"/>
      <c r="G18" s="88"/>
      <c r="H18" s="88"/>
      <c r="I18" s="88"/>
    </row>
    <row r="19" spans="1:9" s="2" customFormat="1" x14ac:dyDescent="0.2"/>
    <row r="20" spans="1:9" s="2" customFormat="1" x14ac:dyDescent="0.2">
      <c r="A20" s="88" t="s">
        <v>594</v>
      </c>
      <c r="B20" s="88"/>
      <c r="C20" s="88"/>
      <c r="D20" s="88"/>
      <c r="E20" s="88"/>
      <c r="F20" s="88"/>
      <c r="G20" s="88"/>
      <c r="H20" s="88"/>
      <c r="I20" s="88"/>
    </row>
    <row r="21" spans="1:9" s="2" customFormat="1" x14ac:dyDescent="0.2">
      <c r="A21" s="91" t="s">
        <v>595</v>
      </c>
      <c r="B21" s="91"/>
      <c r="C21" s="91"/>
      <c r="D21" s="91"/>
      <c r="E21" s="91"/>
      <c r="F21" s="91"/>
      <c r="G21" s="91"/>
      <c r="H21" s="91"/>
      <c r="I21" s="91"/>
    </row>
    <row r="22" spans="1:9" s="2" customFormat="1" x14ac:dyDescent="0.2">
      <c r="B22" s="2" t="s">
        <v>731</v>
      </c>
    </row>
    <row r="23" spans="1:9" s="2" customFormat="1" x14ac:dyDescent="0.2">
      <c r="A23" s="12"/>
      <c r="B23" s="12"/>
      <c r="C23" s="12"/>
      <c r="D23" s="12"/>
      <c r="E23" s="12"/>
      <c r="F23" s="12"/>
      <c r="G23" s="12"/>
      <c r="H23" s="12"/>
      <c r="I23" s="12"/>
    </row>
    <row r="24" spans="1:9" s="3" customFormat="1" x14ac:dyDescent="0.2">
      <c r="A24" s="90" t="s">
        <v>596</v>
      </c>
      <c r="B24" s="90"/>
      <c r="C24" s="90"/>
      <c r="D24" s="90"/>
      <c r="E24" s="90"/>
      <c r="F24" s="90"/>
      <c r="G24" s="90"/>
      <c r="H24" s="90"/>
      <c r="I24" s="90"/>
    </row>
    <row r="25" spans="1:9" s="2" customFormat="1" ht="25.5" x14ac:dyDescent="0.2">
      <c r="A25" s="71" t="s">
        <v>597</v>
      </c>
      <c r="B25" s="72"/>
      <c r="C25" s="72"/>
      <c r="D25" s="17" t="s">
        <v>744</v>
      </c>
      <c r="E25" s="18" t="s">
        <v>598</v>
      </c>
      <c r="F25" s="18" t="s">
        <v>599</v>
      </c>
      <c r="G25" s="17" t="s">
        <v>715</v>
      </c>
      <c r="H25" s="18" t="s">
        <v>600</v>
      </c>
      <c r="I25" s="18" t="s">
        <v>600</v>
      </c>
    </row>
    <row r="26" spans="1:9" s="81" customFormat="1" ht="11.25" x14ac:dyDescent="0.2">
      <c r="A26" s="89">
        <v>1</v>
      </c>
      <c r="B26" s="89"/>
      <c r="C26" s="89"/>
      <c r="D26" s="79">
        <v>2</v>
      </c>
      <c r="E26" s="79">
        <v>3</v>
      </c>
      <c r="F26" s="79">
        <v>4</v>
      </c>
      <c r="G26" s="79">
        <v>5</v>
      </c>
      <c r="H26" s="80" t="s">
        <v>601</v>
      </c>
      <c r="I26" s="80" t="s">
        <v>602</v>
      </c>
    </row>
    <row r="27" spans="1:9" s="2" customFormat="1" x14ac:dyDescent="0.2">
      <c r="A27" s="15" t="s">
        <v>603</v>
      </c>
      <c r="B27" s="16"/>
      <c r="C27" s="16"/>
      <c r="D27" s="19">
        <v>7119443.5099999998</v>
      </c>
      <c r="E27" s="19">
        <v>20920336.170000002</v>
      </c>
      <c r="F27" s="19">
        <v>20920336.170000002</v>
      </c>
      <c r="G27" s="19">
        <v>8379076.4199999999</v>
      </c>
      <c r="H27" s="22">
        <f t="shared" ref="H27:H32" si="0">G27/D27*100</f>
        <v>117.69285630584349</v>
      </c>
      <c r="I27" s="22">
        <f t="shared" ref="I27:I32" si="1">G27/F27*100</f>
        <v>40.052302945378528</v>
      </c>
    </row>
    <row r="28" spans="1:9" s="2" customFormat="1" x14ac:dyDescent="0.2">
      <c r="A28" s="15" t="s">
        <v>604</v>
      </c>
      <c r="B28" s="16"/>
      <c r="C28" s="16"/>
      <c r="D28" s="19">
        <v>19021.13</v>
      </c>
      <c r="E28" s="19">
        <v>299584</v>
      </c>
      <c r="F28" s="19">
        <v>299584</v>
      </c>
      <c r="G28" s="19">
        <v>85771</v>
      </c>
      <c r="H28" s="22">
        <f t="shared" si="0"/>
        <v>450.92483990173031</v>
      </c>
      <c r="I28" s="22">
        <f t="shared" si="1"/>
        <v>28.630033646656699</v>
      </c>
    </row>
    <row r="29" spans="1:9" s="2" customFormat="1" x14ac:dyDescent="0.2">
      <c r="A29" s="15" t="s">
        <v>605</v>
      </c>
      <c r="B29" s="16"/>
      <c r="C29" s="16"/>
      <c r="D29" s="19">
        <f>D27+D28</f>
        <v>7138464.6399999997</v>
      </c>
      <c r="E29" s="19">
        <v>21219920.170000002</v>
      </c>
      <c r="F29" s="19">
        <v>21219920.170000002</v>
      </c>
      <c r="G29" s="19">
        <v>8464847.4199999999</v>
      </c>
      <c r="H29" s="22">
        <f t="shared" si="0"/>
        <v>118.58078518127955</v>
      </c>
      <c r="I29" s="22">
        <f t="shared" si="1"/>
        <v>39.891042719224323</v>
      </c>
    </row>
    <row r="30" spans="1:9" s="2" customFormat="1" x14ac:dyDescent="0.2">
      <c r="A30" s="15" t="s">
        <v>606</v>
      </c>
      <c r="B30" s="16"/>
      <c r="C30" s="16"/>
      <c r="D30" s="19">
        <v>5412083.6200000001</v>
      </c>
      <c r="E30" s="19">
        <v>15522483.039999999</v>
      </c>
      <c r="F30" s="19">
        <v>15539983.039999999</v>
      </c>
      <c r="G30" s="19">
        <v>7009730.0199999996</v>
      </c>
      <c r="H30" s="22">
        <f t="shared" si="0"/>
        <v>129.51998735008459</v>
      </c>
      <c r="I30" s="22">
        <f t="shared" si="1"/>
        <v>45.107707015875867</v>
      </c>
    </row>
    <row r="31" spans="1:9" s="2" customFormat="1" x14ac:dyDescent="0.2">
      <c r="A31" s="15" t="s">
        <v>607</v>
      </c>
      <c r="B31" s="16"/>
      <c r="C31" s="16"/>
      <c r="D31" s="19">
        <v>812921.53</v>
      </c>
      <c r="E31" s="19">
        <v>15845537.130000001</v>
      </c>
      <c r="F31" s="19">
        <v>15828037.130000001</v>
      </c>
      <c r="G31" s="19">
        <v>2625093.06</v>
      </c>
      <c r="H31" s="22">
        <f t="shared" si="0"/>
        <v>322.92084329467815</v>
      </c>
      <c r="I31" s="22">
        <f t="shared" si="1"/>
        <v>16.585082777096062</v>
      </c>
    </row>
    <row r="32" spans="1:9" s="2" customFormat="1" x14ac:dyDescent="0.2">
      <c r="A32" s="15" t="s">
        <v>608</v>
      </c>
      <c r="B32" s="16"/>
      <c r="C32" s="16"/>
      <c r="D32" s="19">
        <v>6225005.1500000004</v>
      </c>
      <c r="E32" s="19">
        <v>31368020.170000002</v>
      </c>
      <c r="F32" s="19">
        <v>31368020.170000002</v>
      </c>
      <c r="G32" s="19">
        <v>9634823.0800000001</v>
      </c>
      <c r="H32" s="22">
        <f t="shared" si="0"/>
        <v>154.77614632977452</v>
      </c>
      <c r="I32" s="22">
        <f t="shared" si="1"/>
        <v>30.715432557693354</v>
      </c>
    </row>
    <row r="33" spans="1:12" s="2" customFormat="1" x14ac:dyDescent="0.2">
      <c r="A33" s="15" t="s">
        <v>609</v>
      </c>
      <c r="B33" s="16"/>
      <c r="C33" s="16"/>
      <c r="D33" s="19">
        <v>913459.49</v>
      </c>
      <c r="E33" s="19">
        <v>-10148100</v>
      </c>
      <c r="F33" s="19">
        <v>-10148100</v>
      </c>
      <c r="G33" s="19">
        <v>-1169975.6599999999</v>
      </c>
      <c r="H33" s="22"/>
      <c r="I33" s="22"/>
    </row>
    <row r="34" spans="1:12" s="2" customFormat="1" x14ac:dyDescent="0.2">
      <c r="A34" s="3"/>
      <c r="D34" s="4"/>
      <c r="E34" s="4"/>
      <c r="F34" s="4"/>
      <c r="G34" s="4"/>
      <c r="H34" s="5"/>
      <c r="I34" s="5"/>
    </row>
    <row r="35" spans="1:12" s="2" customFormat="1" x14ac:dyDescent="0.2">
      <c r="A35" s="88" t="s">
        <v>610</v>
      </c>
      <c r="B35" s="88"/>
      <c r="C35" s="88"/>
      <c r="D35" s="88"/>
      <c r="E35" s="88"/>
      <c r="F35" s="88"/>
      <c r="G35" s="88"/>
      <c r="H35" s="88"/>
      <c r="I35" s="88"/>
    </row>
    <row r="36" spans="1:12" s="2" customFormat="1" ht="25.5" x14ac:dyDescent="0.2">
      <c r="A36" s="71" t="s">
        <v>597</v>
      </c>
      <c r="B36" s="72"/>
      <c r="C36" s="72"/>
      <c r="D36" s="17" t="s">
        <v>744</v>
      </c>
      <c r="E36" s="18" t="s">
        <v>598</v>
      </c>
      <c r="F36" s="18" t="s">
        <v>599</v>
      </c>
      <c r="G36" s="17" t="s">
        <v>715</v>
      </c>
      <c r="H36" s="18" t="s">
        <v>600</v>
      </c>
      <c r="I36" s="18" t="s">
        <v>600</v>
      </c>
    </row>
    <row r="37" spans="1:12" s="81" customFormat="1" ht="11.25" x14ac:dyDescent="0.2">
      <c r="A37" s="89">
        <v>1</v>
      </c>
      <c r="B37" s="89"/>
      <c r="C37" s="89"/>
      <c r="D37" s="79">
        <v>2</v>
      </c>
      <c r="E37" s="79">
        <v>3</v>
      </c>
      <c r="F37" s="79">
        <v>4</v>
      </c>
      <c r="G37" s="79">
        <v>5</v>
      </c>
      <c r="H37" s="80" t="s">
        <v>601</v>
      </c>
      <c r="I37" s="80" t="s">
        <v>602</v>
      </c>
    </row>
    <row r="38" spans="1:12" s="2" customFormat="1" x14ac:dyDescent="0.2">
      <c r="A38" s="15" t="s">
        <v>737</v>
      </c>
      <c r="B38" s="16"/>
      <c r="C38" s="16"/>
      <c r="D38" s="19"/>
      <c r="E38" s="19">
        <v>7575127</v>
      </c>
      <c r="F38" s="19">
        <v>7575127</v>
      </c>
      <c r="G38" s="19"/>
      <c r="H38" s="22"/>
      <c r="I38" s="22"/>
    </row>
    <row r="39" spans="1:12" s="2" customFormat="1" x14ac:dyDescent="0.2">
      <c r="A39" s="15" t="s">
        <v>738</v>
      </c>
      <c r="B39" s="16"/>
      <c r="C39" s="16"/>
      <c r="D39" s="19">
        <v>82407.78</v>
      </c>
      <c r="E39" s="19">
        <v>198660</v>
      </c>
      <c r="F39" s="19">
        <v>198660</v>
      </c>
      <c r="G39" s="19">
        <v>69604.320000000007</v>
      </c>
      <c r="H39" s="22">
        <f>G39/D39*100</f>
        <v>84.463287325541359</v>
      </c>
      <c r="I39" s="22">
        <v>35.04</v>
      </c>
    </row>
    <row r="40" spans="1:12" s="2" customFormat="1" x14ac:dyDescent="0.2">
      <c r="A40" s="15" t="s">
        <v>739</v>
      </c>
      <c r="B40" s="16"/>
      <c r="C40" s="16"/>
      <c r="D40" s="19">
        <v>-82407.78</v>
      </c>
      <c r="E40" s="19">
        <v>7376467</v>
      </c>
      <c r="F40" s="19">
        <v>7376467</v>
      </c>
      <c r="G40" s="19">
        <v>-69604.320000000007</v>
      </c>
      <c r="H40" s="22">
        <f>G40/D40*100</f>
        <v>84.463287325541359</v>
      </c>
      <c r="I40" s="22"/>
      <c r="L40" s="24"/>
    </row>
    <row r="41" spans="1:12" s="2" customFormat="1" x14ac:dyDescent="0.2">
      <c r="A41" s="3"/>
      <c r="D41" s="4"/>
      <c r="E41" s="4"/>
      <c r="F41" s="4"/>
      <c r="G41" s="4"/>
      <c r="H41" s="5"/>
      <c r="I41" s="5"/>
    </row>
    <row r="42" spans="1:12" s="2" customFormat="1" x14ac:dyDescent="0.2">
      <c r="A42" s="88" t="s">
        <v>611</v>
      </c>
      <c r="B42" s="88"/>
      <c r="C42" s="88"/>
      <c r="D42" s="88"/>
      <c r="E42" s="88"/>
      <c r="F42" s="88"/>
      <c r="G42" s="88"/>
      <c r="H42" s="88"/>
      <c r="I42" s="88"/>
    </row>
    <row r="43" spans="1:12" s="2" customFormat="1" ht="25.5" x14ac:dyDescent="0.2">
      <c r="A43" s="71" t="s">
        <v>597</v>
      </c>
      <c r="B43" s="72"/>
      <c r="C43" s="72"/>
      <c r="D43" s="17" t="s">
        <v>744</v>
      </c>
      <c r="E43" s="18" t="s">
        <v>598</v>
      </c>
      <c r="F43" s="18" t="s">
        <v>599</v>
      </c>
      <c r="G43" s="17" t="s">
        <v>715</v>
      </c>
      <c r="H43" s="18" t="s">
        <v>600</v>
      </c>
      <c r="I43" s="18" t="s">
        <v>600</v>
      </c>
    </row>
    <row r="44" spans="1:12" s="81" customFormat="1" ht="11.25" x14ac:dyDescent="0.2">
      <c r="A44" s="89">
        <v>1</v>
      </c>
      <c r="B44" s="89"/>
      <c r="C44" s="89"/>
      <c r="D44" s="79">
        <v>2</v>
      </c>
      <c r="E44" s="79">
        <v>3</v>
      </c>
      <c r="F44" s="79">
        <v>4</v>
      </c>
      <c r="G44" s="79">
        <v>5</v>
      </c>
      <c r="H44" s="80" t="s">
        <v>601</v>
      </c>
      <c r="I44" s="80" t="s">
        <v>602</v>
      </c>
    </row>
    <row r="45" spans="1:12" s="3" customFormat="1" x14ac:dyDescent="0.2">
      <c r="A45" s="21" t="s">
        <v>612</v>
      </c>
      <c r="B45" s="20"/>
      <c r="C45" s="20"/>
      <c r="D45" s="19">
        <v>831051.71</v>
      </c>
      <c r="E45" s="15"/>
      <c r="F45" s="15"/>
      <c r="G45" s="4">
        <f>G29-G32-G39</f>
        <v>-1239579.9800000002</v>
      </c>
      <c r="H45" s="23"/>
      <c r="I45" s="23"/>
    </row>
    <row r="46" spans="1:12" s="2" customFormat="1" x14ac:dyDescent="0.2">
      <c r="A46" s="15" t="s">
        <v>613</v>
      </c>
      <c r="B46" s="16"/>
      <c r="C46" s="16"/>
      <c r="D46" s="19">
        <v>2324160.65</v>
      </c>
      <c r="E46" s="19">
        <v>2771633</v>
      </c>
      <c r="F46" s="19">
        <v>2771633</v>
      </c>
      <c r="G46" s="22">
        <v>2300235.37</v>
      </c>
      <c r="H46" s="25">
        <f>G46/D46*100</f>
        <v>98.970584068704554</v>
      </c>
      <c r="I46" s="25">
        <f>G46/F46*100</f>
        <v>82.992061719571097</v>
      </c>
    </row>
    <row r="47" spans="1:12" s="2" customFormat="1" x14ac:dyDescent="0.2">
      <c r="A47" s="15" t="s">
        <v>614</v>
      </c>
      <c r="B47" s="16"/>
      <c r="C47" s="16"/>
      <c r="D47" s="19">
        <v>3155212.36</v>
      </c>
      <c r="E47" s="19"/>
      <c r="F47" s="19"/>
      <c r="G47" s="22">
        <f>G45+G46</f>
        <v>1060655.3899999999</v>
      </c>
      <c r="H47" s="25">
        <f>G47/D47*100</f>
        <v>33.615974742188193</v>
      </c>
      <c r="I47" s="25"/>
    </row>
    <row r="48" spans="1:12" s="26" customFormat="1" x14ac:dyDescent="0.2">
      <c r="H48" s="30"/>
    </row>
    <row r="49" spans="1:12" s="2" customFormat="1" x14ac:dyDescent="0.2">
      <c r="A49" s="91" t="s">
        <v>615</v>
      </c>
      <c r="B49" s="91"/>
      <c r="C49" s="91"/>
      <c r="D49" s="91"/>
      <c r="E49" s="91"/>
      <c r="F49" s="91"/>
      <c r="G49" s="91"/>
      <c r="H49" s="91"/>
      <c r="I49" s="91"/>
    </row>
    <row r="50" spans="1:12" s="2" customFormat="1" x14ac:dyDescent="0.2">
      <c r="A50" s="99" t="s">
        <v>745</v>
      </c>
      <c r="B50" s="99"/>
      <c r="C50" s="99"/>
      <c r="D50" s="99"/>
      <c r="E50" s="99"/>
      <c r="F50" s="99"/>
      <c r="G50" s="99"/>
      <c r="H50" s="99"/>
      <c r="I50" s="99"/>
    </row>
    <row r="51" spans="1:12" s="2" customFormat="1" x14ac:dyDescent="0.2">
      <c r="A51" s="99" t="s">
        <v>616</v>
      </c>
      <c r="B51" s="99"/>
      <c r="C51" s="99"/>
      <c r="D51" s="99"/>
      <c r="E51" s="99"/>
      <c r="F51" s="99"/>
      <c r="G51" s="99"/>
      <c r="H51" s="99"/>
      <c r="I51" s="99"/>
    </row>
    <row r="52" spans="1:12" s="2" customFormat="1" x14ac:dyDescent="0.2">
      <c r="H52" s="31"/>
    </row>
    <row r="53" spans="1:12" s="3" customFormat="1" x14ac:dyDescent="0.2">
      <c r="A53" s="88" t="s">
        <v>1</v>
      </c>
      <c r="B53" s="88"/>
      <c r="C53" s="88"/>
      <c r="D53" s="88"/>
      <c r="E53" s="88"/>
      <c r="F53" s="88"/>
      <c r="G53" s="88"/>
      <c r="H53" s="88"/>
      <c r="I53" s="88"/>
    </row>
    <row r="54" spans="1:12" s="2" customFormat="1" x14ac:dyDescent="0.2">
      <c r="H54" s="31"/>
    </row>
    <row r="55" spans="1:12" s="2" customFormat="1" x14ac:dyDescent="0.2">
      <c r="A55" s="88" t="s">
        <v>617</v>
      </c>
      <c r="B55" s="88"/>
      <c r="C55" s="88"/>
      <c r="D55" s="88"/>
      <c r="E55" s="88"/>
      <c r="F55" s="88"/>
      <c r="G55" s="88"/>
      <c r="H55" s="88"/>
      <c r="I55" s="88"/>
    </row>
    <row r="56" spans="1:12" s="2" customFormat="1" x14ac:dyDescent="0.2">
      <c r="H56" s="31"/>
    </row>
    <row r="57" spans="1:12" s="26" customFormat="1" ht="25.5" x14ac:dyDescent="0.2">
      <c r="A57" s="75" t="s">
        <v>732</v>
      </c>
      <c r="B57" s="76"/>
      <c r="C57" s="78"/>
      <c r="D57" s="77" t="s">
        <v>744</v>
      </c>
      <c r="E57" s="29" t="s">
        <v>598</v>
      </c>
      <c r="F57" s="29" t="s">
        <v>599</v>
      </c>
      <c r="G57" s="77" t="s">
        <v>715</v>
      </c>
      <c r="H57" s="29" t="s">
        <v>600</v>
      </c>
      <c r="I57" s="29" t="s">
        <v>600</v>
      </c>
    </row>
    <row r="58" spans="1:12" s="81" customFormat="1" ht="11.25" x14ac:dyDescent="0.2">
      <c r="A58" s="97">
        <v>1</v>
      </c>
      <c r="B58" s="97"/>
      <c r="C58" s="97"/>
      <c r="D58" s="83">
        <v>2</v>
      </c>
      <c r="E58" s="83">
        <v>3</v>
      </c>
      <c r="F58" s="83">
        <v>4</v>
      </c>
      <c r="G58" s="83">
        <v>5</v>
      </c>
      <c r="H58" s="83" t="s">
        <v>601</v>
      </c>
      <c r="I58" s="83" t="s">
        <v>602</v>
      </c>
    </row>
    <row r="59" spans="1:12" s="2" customFormat="1" x14ac:dyDescent="0.2">
      <c r="A59" s="69" t="s">
        <v>728</v>
      </c>
      <c r="B59" s="68"/>
      <c r="C59" s="68"/>
      <c r="D59" s="70">
        <f>D60+D122</f>
        <v>7138464.6400000006</v>
      </c>
      <c r="E59" s="70">
        <f>E60+E122</f>
        <v>21219920.170000002</v>
      </c>
      <c r="F59" s="70">
        <f>F60+F122</f>
        <v>21219920.170000002</v>
      </c>
      <c r="G59" s="70">
        <f>G60+G122</f>
        <v>8464847.4199999999</v>
      </c>
      <c r="H59" s="4">
        <f>G59/D59*100</f>
        <v>118.58078518127952</v>
      </c>
      <c r="I59" s="4">
        <f>G59/F59*100</f>
        <v>39.891042719224323</v>
      </c>
    </row>
    <row r="60" spans="1:12" s="2" customFormat="1" x14ac:dyDescent="0.2">
      <c r="A60" s="3" t="s">
        <v>2</v>
      </c>
      <c r="D60" s="4">
        <f>D61+D75+D92+D100+D112+D119</f>
        <v>7119443.5100000007</v>
      </c>
      <c r="E60" s="4">
        <v>20920336.170000002</v>
      </c>
      <c r="F60" s="4">
        <v>20920336.170000002</v>
      </c>
      <c r="G60" s="4">
        <v>8379076.4199999999</v>
      </c>
      <c r="H60" s="4">
        <f>G60/D60*100</f>
        <v>117.69285630584348</v>
      </c>
      <c r="I60" s="4">
        <v>40.049999999999997</v>
      </c>
    </row>
    <row r="61" spans="1:12" s="2" customFormat="1" x14ac:dyDescent="0.2">
      <c r="A61" s="3" t="s">
        <v>8</v>
      </c>
      <c r="D61" s="4">
        <f>D62+D70</f>
        <v>3440417.080000001</v>
      </c>
      <c r="E61" s="4">
        <v>8352000</v>
      </c>
      <c r="F61" s="4">
        <v>8352000</v>
      </c>
      <c r="G61" s="4">
        <v>3899365.3</v>
      </c>
      <c r="H61" s="4">
        <f t="shared" ref="H61:H124" si="2">G61/D61*100</f>
        <v>113.33990063786099</v>
      </c>
      <c r="I61" s="4">
        <v>46.69</v>
      </c>
      <c r="L61" s="24"/>
    </row>
    <row r="62" spans="1:12" s="2" customFormat="1" x14ac:dyDescent="0.2">
      <c r="A62" s="2" t="s">
        <v>9</v>
      </c>
      <c r="D62" s="24">
        <f>D63+D64+D65+D66+D67+D68+D69</f>
        <v>3353682.6100000008</v>
      </c>
      <c r="E62" s="24" t="s">
        <v>0</v>
      </c>
      <c r="F62" s="24" t="s">
        <v>0</v>
      </c>
      <c r="G62" s="24">
        <v>3788558.37</v>
      </c>
      <c r="H62" s="24">
        <f t="shared" si="2"/>
        <v>112.96711139877364</v>
      </c>
      <c r="I62" s="24" t="s">
        <v>0</v>
      </c>
    </row>
    <row r="63" spans="1:12" s="2" customFormat="1" x14ac:dyDescent="0.2">
      <c r="A63" s="2" t="s">
        <v>10</v>
      </c>
      <c r="D63" s="24">
        <v>3484933.72</v>
      </c>
      <c r="E63" s="24" t="s">
        <v>0</v>
      </c>
      <c r="F63" s="24" t="s">
        <v>0</v>
      </c>
      <c r="G63" s="24">
        <v>4073874.38</v>
      </c>
      <c r="H63" s="24">
        <f t="shared" si="2"/>
        <v>116.89962298622999</v>
      </c>
      <c r="I63" s="24" t="s">
        <v>0</v>
      </c>
    </row>
    <row r="64" spans="1:12" s="2" customFormat="1" x14ac:dyDescent="0.2">
      <c r="A64" s="2" t="s">
        <v>11</v>
      </c>
      <c r="D64" s="24">
        <v>217351.36</v>
      </c>
      <c r="E64" s="24" t="s">
        <v>0</v>
      </c>
      <c r="F64" s="24" t="s">
        <v>0</v>
      </c>
      <c r="G64" s="24">
        <v>226492.23</v>
      </c>
      <c r="H64" s="24">
        <f t="shared" si="2"/>
        <v>104.2055729487959</v>
      </c>
      <c r="I64" s="24" t="s">
        <v>0</v>
      </c>
    </row>
    <row r="65" spans="1:11" s="2" customFormat="1" x14ac:dyDescent="0.2">
      <c r="A65" s="2" t="s">
        <v>12</v>
      </c>
      <c r="D65" s="24">
        <v>92852.74</v>
      </c>
      <c r="E65" s="24" t="s">
        <v>0</v>
      </c>
      <c r="F65" s="24" t="s">
        <v>0</v>
      </c>
      <c r="G65" s="24">
        <v>104720.94</v>
      </c>
      <c r="H65" s="24">
        <f t="shared" si="2"/>
        <v>112.7817445128706</v>
      </c>
      <c r="I65" s="24" t="s">
        <v>0</v>
      </c>
    </row>
    <row r="66" spans="1:11" s="2" customFormat="1" x14ac:dyDescent="0.2">
      <c r="A66" s="2" t="s">
        <v>13</v>
      </c>
      <c r="D66" s="24">
        <v>261647.89</v>
      </c>
      <c r="E66" s="24" t="s">
        <v>0</v>
      </c>
      <c r="F66" s="24" t="s">
        <v>0</v>
      </c>
      <c r="G66" s="24">
        <v>344199.33</v>
      </c>
      <c r="H66" s="24">
        <f t="shared" si="2"/>
        <v>131.55058502478275</v>
      </c>
      <c r="I66" s="24" t="s">
        <v>0</v>
      </c>
    </row>
    <row r="67" spans="1:11" s="2" customFormat="1" x14ac:dyDescent="0.2">
      <c r="A67" s="2" t="s">
        <v>14</v>
      </c>
      <c r="D67" s="24">
        <v>145943.38</v>
      </c>
      <c r="E67" s="24" t="s">
        <v>0</v>
      </c>
      <c r="F67" s="24" t="s">
        <v>0</v>
      </c>
      <c r="G67" s="24">
        <v>136546.64000000001</v>
      </c>
      <c r="H67" s="24">
        <f t="shared" si="2"/>
        <v>93.561379762480499</v>
      </c>
      <c r="I67" s="24" t="s">
        <v>0</v>
      </c>
    </row>
    <row r="68" spans="1:11" s="2" customFormat="1" x14ac:dyDescent="0.2">
      <c r="A68" s="2" t="s">
        <v>15</v>
      </c>
      <c r="D68" s="24"/>
      <c r="E68" s="24" t="s">
        <v>0</v>
      </c>
      <c r="F68" s="24" t="s">
        <v>0</v>
      </c>
      <c r="G68" s="24">
        <v>0.77</v>
      </c>
      <c r="H68" s="24"/>
      <c r="I68" s="24" t="s">
        <v>0</v>
      </c>
    </row>
    <row r="69" spans="1:11" s="2" customFormat="1" x14ac:dyDescent="0.2">
      <c r="A69" s="2" t="s">
        <v>16</v>
      </c>
      <c r="D69" s="24">
        <v>-849046.48</v>
      </c>
      <c r="E69" s="24" t="s">
        <v>0</v>
      </c>
      <c r="F69" s="24" t="s">
        <v>0</v>
      </c>
      <c r="G69" s="24">
        <v>-1097275.92</v>
      </c>
      <c r="H69" s="24">
        <f t="shared" si="2"/>
        <v>129.23626042239761</v>
      </c>
      <c r="I69" s="24" t="s">
        <v>0</v>
      </c>
    </row>
    <row r="70" spans="1:11" s="2" customFormat="1" x14ac:dyDescent="0.2">
      <c r="A70" s="2" t="s">
        <v>17</v>
      </c>
      <c r="D70" s="24">
        <f>D71+D72</f>
        <v>86734.47</v>
      </c>
      <c r="E70" s="24" t="s">
        <v>0</v>
      </c>
      <c r="F70" s="24" t="s">
        <v>0</v>
      </c>
      <c r="G70" s="24">
        <v>110651.71</v>
      </c>
      <c r="H70" s="24">
        <f t="shared" si="2"/>
        <v>127.57524200009524</v>
      </c>
      <c r="I70" s="24" t="s">
        <v>0</v>
      </c>
    </row>
    <row r="71" spans="1:11" s="2" customFormat="1" x14ac:dyDescent="0.2">
      <c r="A71" s="2" t="s">
        <v>18</v>
      </c>
      <c r="D71" s="24">
        <v>2689</v>
      </c>
      <c r="E71" s="24" t="s">
        <v>0</v>
      </c>
      <c r="F71" s="24" t="s">
        <v>0</v>
      </c>
      <c r="G71" s="24">
        <v>2032.4</v>
      </c>
      <c r="H71" s="24">
        <f t="shared" si="2"/>
        <v>75.582000743770934</v>
      </c>
      <c r="I71" s="24" t="s">
        <v>0</v>
      </c>
    </row>
    <row r="72" spans="1:11" s="2" customFormat="1" x14ac:dyDescent="0.2">
      <c r="A72" s="2" t="s">
        <v>19</v>
      </c>
      <c r="D72" s="24">
        <v>84045.47</v>
      </c>
      <c r="E72" s="24" t="s">
        <v>0</v>
      </c>
      <c r="F72" s="24" t="s">
        <v>0</v>
      </c>
      <c r="G72" s="24">
        <v>108619.31</v>
      </c>
      <c r="H72" s="24">
        <f t="shared" si="2"/>
        <v>129.23874421786206</v>
      </c>
      <c r="I72" s="24" t="s">
        <v>0</v>
      </c>
    </row>
    <row r="73" spans="1:11" s="2" customFormat="1" x14ac:dyDescent="0.2">
      <c r="A73" s="2" t="s">
        <v>20</v>
      </c>
      <c r="D73" s="24"/>
      <c r="E73" s="24" t="s">
        <v>0</v>
      </c>
      <c r="F73" s="24" t="s">
        <v>0</v>
      </c>
      <c r="G73" s="24">
        <v>155.22</v>
      </c>
      <c r="H73" s="24"/>
      <c r="I73" s="24" t="s">
        <v>0</v>
      </c>
    </row>
    <row r="74" spans="1:11" s="2" customFormat="1" x14ac:dyDescent="0.2">
      <c r="A74" s="2" t="s">
        <v>21</v>
      </c>
      <c r="D74" s="24"/>
      <c r="E74" s="24" t="s">
        <v>0</v>
      </c>
      <c r="F74" s="24" t="s">
        <v>0</v>
      </c>
      <c r="G74" s="24">
        <v>155.22</v>
      </c>
      <c r="H74" s="24"/>
      <c r="I74" s="24" t="s">
        <v>0</v>
      </c>
    </row>
    <row r="75" spans="1:11" s="2" customFormat="1" x14ac:dyDescent="0.2">
      <c r="A75" s="3" t="s">
        <v>22</v>
      </c>
      <c r="D75" s="4">
        <f>D76+D79+D82+D84+D87+D90</f>
        <v>2663505.11</v>
      </c>
      <c r="E75" s="4">
        <v>9991035.7100000009</v>
      </c>
      <c r="F75" s="4">
        <v>9991035.7100000009</v>
      </c>
      <c r="G75" s="4">
        <v>3500450.3</v>
      </c>
      <c r="H75" s="4">
        <f t="shared" si="2"/>
        <v>131.42269886615685</v>
      </c>
      <c r="I75" s="4">
        <v>35.04</v>
      </c>
      <c r="K75" s="24"/>
    </row>
    <row r="76" spans="1:11" s="2" customFormat="1" x14ac:dyDescent="0.2">
      <c r="A76" s="2" t="s">
        <v>23</v>
      </c>
      <c r="D76" s="24">
        <f>D77+D78</f>
        <v>143260.88999999998</v>
      </c>
      <c r="E76" s="24" t="s">
        <v>0</v>
      </c>
      <c r="F76" s="24" t="s">
        <v>0</v>
      </c>
      <c r="G76" s="24">
        <v>623391.51</v>
      </c>
      <c r="H76" s="24">
        <f t="shared" si="2"/>
        <v>435.14423929657289</v>
      </c>
      <c r="I76" s="24" t="s">
        <v>0</v>
      </c>
    </row>
    <row r="77" spans="1:11" s="2" customFormat="1" x14ac:dyDescent="0.2">
      <c r="A77" s="2" t="s">
        <v>24</v>
      </c>
      <c r="D77" s="24">
        <v>88087.76</v>
      </c>
      <c r="E77" s="24" t="s">
        <v>0</v>
      </c>
      <c r="F77" s="24" t="s">
        <v>0</v>
      </c>
      <c r="G77" s="24">
        <v>105387.17</v>
      </c>
      <c r="H77" s="24">
        <f t="shared" si="2"/>
        <v>119.63883517982521</v>
      </c>
      <c r="I77" s="24" t="s">
        <v>0</v>
      </c>
    </row>
    <row r="78" spans="1:11" s="2" customFormat="1" x14ac:dyDescent="0.2">
      <c r="A78" s="2" t="s">
        <v>25</v>
      </c>
      <c r="D78" s="24">
        <v>55173.13</v>
      </c>
      <c r="E78" s="24" t="s">
        <v>0</v>
      </c>
      <c r="F78" s="24" t="s">
        <v>0</v>
      </c>
      <c r="G78" s="24">
        <v>518004.34</v>
      </c>
      <c r="H78" s="24">
        <f t="shared" si="2"/>
        <v>938.87067853500434</v>
      </c>
      <c r="I78" s="24" t="s">
        <v>0</v>
      </c>
    </row>
    <row r="79" spans="1:11" s="2" customFormat="1" x14ac:dyDescent="0.2">
      <c r="A79" s="2" t="s">
        <v>26</v>
      </c>
      <c r="D79" s="24">
        <f>D80+D81</f>
        <v>234469.64</v>
      </c>
      <c r="E79" s="24" t="s">
        <v>0</v>
      </c>
      <c r="F79" s="24" t="s">
        <v>0</v>
      </c>
      <c r="G79" s="24">
        <v>234058.66</v>
      </c>
      <c r="H79" s="24">
        <f t="shared" si="2"/>
        <v>99.824719311208042</v>
      </c>
      <c r="I79" s="24" t="s">
        <v>0</v>
      </c>
    </row>
    <row r="80" spans="1:11" s="2" customFormat="1" x14ac:dyDescent="0.2">
      <c r="A80" s="2" t="s">
        <v>27</v>
      </c>
      <c r="D80" s="24">
        <v>119985.47</v>
      </c>
      <c r="E80" s="24" t="s">
        <v>0</v>
      </c>
      <c r="F80" s="24" t="s">
        <v>0</v>
      </c>
      <c r="G80" s="24">
        <v>139932.32999999999</v>
      </c>
      <c r="H80" s="24">
        <f t="shared" si="2"/>
        <v>116.62439627064842</v>
      </c>
      <c r="I80" s="24" t="s">
        <v>0</v>
      </c>
    </row>
    <row r="81" spans="1:9" s="2" customFormat="1" x14ac:dyDescent="0.2">
      <c r="A81" s="2" t="s">
        <v>28</v>
      </c>
      <c r="D81" s="24">
        <v>114484.17</v>
      </c>
      <c r="E81" s="24" t="s">
        <v>0</v>
      </c>
      <c r="F81" s="24" t="s">
        <v>0</v>
      </c>
      <c r="G81" s="24">
        <v>94126.33</v>
      </c>
      <c r="H81" s="24">
        <f t="shared" si="2"/>
        <v>82.217768622509126</v>
      </c>
      <c r="I81" s="24" t="s">
        <v>0</v>
      </c>
    </row>
    <row r="82" spans="1:9" s="2" customFormat="1" x14ac:dyDescent="0.2">
      <c r="A82" s="2" t="s">
        <v>29</v>
      </c>
      <c r="D82" s="24">
        <f>D83</f>
        <v>174949.82</v>
      </c>
      <c r="E82" s="24" t="s">
        <v>0</v>
      </c>
      <c r="F82" s="24" t="s">
        <v>0</v>
      </c>
      <c r="G82" s="24">
        <v>163037.65</v>
      </c>
      <c r="H82" s="24">
        <f t="shared" si="2"/>
        <v>93.19109330892708</v>
      </c>
      <c r="I82" s="24" t="s">
        <v>0</v>
      </c>
    </row>
    <row r="83" spans="1:9" s="2" customFormat="1" x14ac:dyDescent="0.2">
      <c r="A83" s="2" t="s">
        <v>30</v>
      </c>
      <c r="D83" s="24">
        <v>174949.82</v>
      </c>
      <c r="E83" s="24" t="s">
        <v>0</v>
      </c>
      <c r="F83" s="24" t="s">
        <v>0</v>
      </c>
      <c r="G83" s="24">
        <v>163037.65</v>
      </c>
      <c r="H83" s="24">
        <f t="shared" si="2"/>
        <v>93.19109330892708</v>
      </c>
      <c r="I83" s="24" t="s">
        <v>0</v>
      </c>
    </row>
    <row r="84" spans="1:9" s="2" customFormat="1" x14ac:dyDescent="0.2">
      <c r="A84" s="2" t="s">
        <v>31</v>
      </c>
      <c r="D84" s="24">
        <f>D85+D86</f>
        <v>2110824.7599999998</v>
      </c>
      <c r="E84" s="24" t="s">
        <v>0</v>
      </c>
      <c r="F84" s="24" t="s">
        <v>0</v>
      </c>
      <c r="G84" s="24">
        <v>2422977.77</v>
      </c>
      <c r="H84" s="24">
        <f t="shared" si="2"/>
        <v>114.78820108212111</v>
      </c>
      <c r="I84" s="24" t="s">
        <v>0</v>
      </c>
    </row>
    <row r="85" spans="1:9" s="2" customFormat="1" x14ac:dyDescent="0.2">
      <c r="A85" s="2" t="s">
        <v>32</v>
      </c>
      <c r="D85" s="24">
        <v>2080524.76</v>
      </c>
      <c r="E85" s="24" t="s">
        <v>0</v>
      </c>
      <c r="F85" s="24" t="s">
        <v>0</v>
      </c>
      <c r="G85" s="24">
        <v>2372877.77</v>
      </c>
      <c r="H85" s="24">
        <f t="shared" si="2"/>
        <v>114.05188804386061</v>
      </c>
      <c r="I85" s="24" t="s">
        <v>0</v>
      </c>
    </row>
    <row r="86" spans="1:9" s="2" customFormat="1" x14ac:dyDescent="0.2">
      <c r="A86" s="2" t="s">
        <v>33</v>
      </c>
      <c r="D86" s="24">
        <v>30300</v>
      </c>
      <c r="E86" s="24" t="s">
        <v>0</v>
      </c>
      <c r="F86" s="24" t="s">
        <v>0</v>
      </c>
      <c r="G86" s="24">
        <v>50100</v>
      </c>
      <c r="H86" s="24">
        <f t="shared" si="2"/>
        <v>165.34653465346534</v>
      </c>
      <c r="I86" s="24" t="s">
        <v>0</v>
      </c>
    </row>
    <row r="87" spans="1:9" s="2" customFormat="1" x14ac:dyDescent="0.2">
      <c r="A87" s="2" t="s">
        <v>34</v>
      </c>
      <c r="D87" s="24"/>
      <c r="E87" s="24" t="s">
        <v>0</v>
      </c>
      <c r="F87" s="24" t="s">
        <v>0</v>
      </c>
      <c r="G87" s="24">
        <v>52044.54</v>
      </c>
      <c r="H87" s="24"/>
      <c r="I87" s="24" t="s">
        <v>0</v>
      </c>
    </row>
    <row r="88" spans="1:9" s="2" customFormat="1" x14ac:dyDescent="0.2">
      <c r="A88" s="2" t="s">
        <v>35</v>
      </c>
      <c r="D88" s="24"/>
      <c r="E88" s="24" t="s">
        <v>0</v>
      </c>
      <c r="F88" s="24" t="s">
        <v>0</v>
      </c>
      <c r="G88" s="24">
        <v>22419.040000000001</v>
      </c>
      <c r="H88" s="24"/>
      <c r="I88" s="24" t="s">
        <v>0</v>
      </c>
    </row>
    <row r="89" spans="1:9" s="2" customFormat="1" x14ac:dyDescent="0.2">
      <c r="A89" s="2" t="s">
        <v>36</v>
      </c>
      <c r="D89" s="24"/>
      <c r="E89" s="24" t="s">
        <v>0</v>
      </c>
      <c r="F89" s="24" t="s">
        <v>0</v>
      </c>
      <c r="G89" s="24">
        <v>29625.5</v>
      </c>
      <c r="H89" s="24"/>
      <c r="I89" s="24" t="s">
        <v>0</v>
      </c>
    </row>
    <row r="90" spans="1:9" s="2" customFormat="1" x14ac:dyDescent="0.2">
      <c r="A90" s="2" t="s">
        <v>37</v>
      </c>
      <c r="D90" s="24"/>
      <c r="E90" s="24" t="s">
        <v>0</v>
      </c>
      <c r="F90" s="24" t="s">
        <v>0</v>
      </c>
      <c r="G90" s="24">
        <v>4940.17</v>
      </c>
      <c r="H90" s="24"/>
      <c r="I90" s="24" t="s">
        <v>0</v>
      </c>
    </row>
    <row r="91" spans="1:9" s="2" customFormat="1" x14ac:dyDescent="0.2">
      <c r="A91" s="2" t="s">
        <v>38</v>
      </c>
      <c r="D91" s="24"/>
      <c r="E91" s="24" t="s">
        <v>0</v>
      </c>
      <c r="F91" s="24" t="s">
        <v>0</v>
      </c>
      <c r="G91" s="24">
        <v>4940.17</v>
      </c>
      <c r="H91" s="24"/>
      <c r="I91" s="24" t="s">
        <v>0</v>
      </c>
    </row>
    <row r="92" spans="1:9" s="2" customFormat="1" x14ac:dyDescent="0.2">
      <c r="A92" s="3" t="s">
        <v>39</v>
      </c>
      <c r="D92" s="4">
        <f>D93+D96</f>
        <v>59759.219999999994</v>
      </c>
      <c r="E92" s="4">
        <v>98725</v>
      </c>
      <c r="F92" s="4">
        <v>98725</v>
      </c>
      <c r="G92" s="4">
        <v>55924.93</v>
      </c>
      <c r="H92" s="4">
        <f t="shared" si="2"/>
        <v>93.583768328970834</v>
      </c>
      <c r="I92" s="4">
        <v>56.65</v>
      </c>
    </row>
    <row r="93" spans="1:9" s="2" customFormat="1" x14ac:dyDescent="0.2">
      <c r="A93" s="2" t="s">
        <v>40</v>
      </c>
      <c r="D93" s="24">
        <f>D94+D95</f>
        <v>1961.85</v>
      </c>
      <c r="E93" s="24" t="s">
        <v>0</v>
      </c>
      <c r="F93" s="24" t="s">
        <v>0</v>
      </c>
      <c r="G93" s="24">
        <v>992.08</v>
      </c>
      <c r="H93" s="24">
        <f t="shared" si="2"/>
        <v>50.568595968091344</v>
      </c>
      <c r="I93" s="24" t="s">
        <v>0</v>
      </c>
    </row>
    <row r="94" spans="1:9" s="2" customFormat="1" x14ac:dyDescent="0.2">
      <c r="A94" s="2" t="s">
        <v>41</v>
      </c>
      <c r="D94" s="24">
        <v>1656.09</v>
      </c>
      <c r="E94" s="24" t="s">
        <v>0</v>
      </c>
      <c r="F94" s="24" t="s">
        <v>0</v>
      </c>
      <c r="G94" s="24">
        <v>739.01</v>
      </c>
      <c r="H94" s="24">
        <f t="shared" si="2"/>
        <v>44.623782523896651</v>
      </c>
      <c r="I94" s="24" t="s">
        <v>0</v>
      </c>
    </row>
    <row r="95" spans="1:9" s="2" customFormat="1" x14ac:dyDescent="0.2">
      <c r="A95" s="2" t="s">
        <v>42</v>
      </c>
      <c r="D95" s="24">
        <v>305.76</v>
      </c>
      <c r="E95" s="24" t="s">
        <v>0</v>
      </c>
      <c r="F95" s="24" t="s">
        <v>0</v>
      </c>
      <c r="G95" s="24">
        <v>253.07</v>
      </c>
      <c r="H95" s="24">
        <f t="shared" si="2"/>
        <v>82.767530088958665</v>
      </c>
      <c r="I95" s="24" t="s">
        <v>0</v>
      </c>
    </row>
    <row r="96" spans="1:9" s="2" customFormat="1" x14ac:dyDescent="0.2">
      <c r="A96" s="2" t="s">
        <v>43</v>
      </c>
      <c r="D96" s="24">
        <f>D97+D98+D99</f>
        <v>57797.369999999995</v>
      </c>
      <c r="E96" s="24" t="s">
        <v>0</v>
      </c>
      <c r="F96" s="24" t="s">
        <v>0</v>
      </c>
      <c r="G96" s="24">
        <v>54932.85</v>
      </c>
      <c r="H96" s="24">
        <f t="shared" si="2"/>
        <v>95.043857531925767</v>
      </c>
      <c r="I96" s="24" t="s">
        <v>0</v>
      </c>
    </row>
    <row r="97" spans="1:9" s="2" customFormat="1" x14ac:dyDescent="0.2">
      <c r="A97" s="2" t="s">
        <v>44</v>
      </c>
      <c r="D97" s="24">
        <v>10901.91</v>
      </c>
      <c r="E97" s="24" t="s">
        <v>0</v>
      </c>
      <c r="F97" s="24" t="s">
        <v>0</v>
      </c>
      <c r="G97" s="24">
        <v>13074.54</v>
      </c>
      <c r="H97" s="24">
        <f t="shared" si="2"/>
        <v>119.92889319394493</v>
      </c>
      <c r="I97" s="24" t="s">
        <v>0</v>
      </c>
    </row>
    <row r="98" spans="1:9" s="2" customFormat="1" x14ac:dyDescent="0.2">
      <c r="A98" s="2" t="s">
        <v>45</v>
      </c>
      <c r="D98" s="24">
        <v>42872.01</v>
      </c>
      <c r="E98" s="24" t="s">
        <v>0</v>
      </c>
      <c r="F98" s="24" t="s">
        <v>0</v>
      </c>
      <c r="G98" s="24">
        <v>38752.71</v>
      </c>
      <c r="H98" s="24">
        <f t="shared" si="2"/>
        <v>90.391633142462865</v>
      </c>
      <c r="I98" s="24" t="s">
        <v>0</v>
      </c>
    </row>
    <row r="99" spans="1:9" s="2" customFormat="1" x14ac:dyDescent="0.2">
      <c r="A99" s="2" t="s">
        <v>46</v>
      </c>
      <c r="D99" s="24">
        <v>4023.45</v>
      </c>
      <c r="E99" s="24" t="s">
        <v>0</v>
      </c>
      <c r="F99" s="24" t="s">
        <v>0</v>
      </c>
      <c r="G99" s="24">
        <v>3105.6</v>
      </c>
      <c r="H99" s="24">
        <f t="shared" si="2"/>
        <v>77.187488349550762</v>
      </c>
      <c r="I99" s="24" t="s">
        <v>0</v>
      </c>
    </row>
    <row r="100" spans="1:9" s="66" customFormat="1" ht="24.75" customHeight="1" x14ac:dyDescent="0.2">
      <c r="A100" s="101" t="s">
        <v>618</v>
      </c>
      <c r="B100" s="101"/>
      <c r="C100" s="101"/>
      <c r="D100" s="52">
        <f>D101+D105+D109</f>
        <v>547445.89</v>
      </c>
      <c r="E100" s="52">
        <v>1197145.46</v>
      </c>
      <c r="F100" s="52">
        <v>1197145.46</v>
      </c>
      <c r="G100" s="52">
        <v>439363.45</v>
      </c>
      <c r="H100" s="52">
        <f t="shared" si="2"/>
        <v>80.256963843495114</v>
      </c>
      <c r="I100" s="52">
        <v>36.700000000000003</v>
      </c>
    </row>
    <row r="101" spans="1:9" s="2" customFormat="1" x14ac:dyDescent="0.2">
      <c r="A101" s="2" t="s">
        <v>47</v>
      </c>
      <c r="D101" s="24">
        <f>D102+D103+D104</f>
        <v>12294.67</v>
      </c>
      <c r="E101" s="24" t="s">
        <v>0</v>
      </c>
      <c r="F101" s="24" t="s">
        <v>0</v>
      </c>
      <c r="G101" s="24">
        <v>9727.58</v>
      </c>
      <c r="H101" s="24">
        <f t="shared" si="2"/>
        <v>79.120301724243106</v>
      </c>
      <c r="I101" s="24" t="s">
        <v>0</v>
      </c>
    </row>
    <row r="102" spans="1:9" s="2" customFormat="1" x14ac:dyDescent="0.2">
      <c r="A102" s="2" t="s">
        <v>48</v>
      </c>
      <c r="D102" s="24">
        <v>9096.9599999999991</v>
      </c>
      <c r="E102" s="24" t="s">
        <v>0</v>
      </c>
      <c r="F102" s="24" t="s">
        <v>0</v>
      </c>
      <c r="G102" s="24">
        <v>7872.91</v>
      </c>
      <c r="H102" s="24">
        <f t="shared" si="2"/>
        <v>86.54440604333756</v>
      </c>
      <c r="I102" s="24" t="s">
        <v>0</v>
      </c>
    </row>
    <row r="103" spans="1:9" s="2" customFormat="1" x14ac:dyDescent="0.2">
      <c r="A103" s="2" t="s">
        <v>49</v>
      </c>
      <c r="D103" s="24">
        <v>1922.93</v>
      </c>
      <c r="E103" s="24" t="s">
        <v>0</v>
      </c>
      <c r="F103" s="24" t="s">
        <v>0</v>
      </c>
      <c r="G103" s="24">
        <v>256.45</v>
      </c>
      <c r="H103" s="24">
        <f t="shared" si="2"/>
        <v>13.336418902404143</v>
      </c>
      <c r="I103" s="24" t="s">
        <v>0</v>
      </c>
    </row>
    <row r="104" spans="1:9" s="2" customFormat="1" x14ac:dyDescent="0.2">
      <c r="A104" s="2" t="s">
        <v>50</v>
      </c>
      <c r="D104" s="24">
        <v>1274.78</v>
      </c>
      <c r="E104" s="24" t="s">
        <v>0</v>
      </c>
      <c r="F104" s="24" t="s">
        <v>0</v>
      </c>
      <c r="G104" s="24">
        <v>1598.22</v>
      </c>
      <c r="H104" s="24">
        <f t="shared" si="2"/>
        <v>125.37222108912911</v>
      </c>
      <c r="I104" s="24" t="s">
        <v>0</v>
      </c>
    </row>
    <row r="105" spans="1:9" s="2" customFormat="1" x14ac:dyDescent="0.2">
      <c r="A105" s="2" t="s">
        <v>51</v>
      </c>
      <c r="D105" s="24">
        <f>D106+D107+D108</f>
        <v>221641.82</v>
      </c>
      <c r="E105" s="24" t="s">
        <v>0</v>
      </c>
      <c r="F105" s="24" t="s">
        <v>0</v>
      </c>
      <c r="G105" s="24">
        <v>232484.71</v>
      </c>
      <c r="H105" s="24">
        <f t="shared" si="2"/>
        <v>104.8920776773986</v>
      </c>
      <c r="I105" s="24" t="s">
        <v>0</v>
      </c>
    </row>
    <row r="106" spans="1:9" s="2" customFormat="1" x14ac:dyDescent="0.2">
      <c r="A106" s="2" t="s">
        <v>52</v>
      </c>
      <c r="D106" s="24">
        <v>4612.49</v>
      </c>
      <c r="E106" s="24" t="s">
        <v>0</v>
      </c>
      <c r="F106" s="24" t="s">
        <v>0</v>
      </c>
      <c r="G106" s="24">
        <v>5.01</v>
      </c>
      <c r="H106" s="24">
        <f t="shared" si="2"/>
        <v>0.10861812166530443</v>
      </c>
      <c r="I106" s="24" t="s">
        <v>0</v>
      </c>
    </row>
    <row r="107" spans="1:9" s="2" customFormat="1" x14ac:dyDescent="0.2">
      <c r="A107" s="2" t="s">
        <v>53</v>
      </c>
      <c r="D107" s="24">
        <v>867.2</v>
      </c>
      <c r="E107" s="24" t="s">
        <v>0</v>
      </c>
      <c r="F107" s="24" t="s">
        <v>0</v>
      </c>
      <c r="G107" s="24">
        <v>1095.06</v>
      </c>
      <c r="H107" s="24">
        <f t="shared" si="2"/>
        <v>126.27536900369003</v>
      </c>
      <c r="I107" s="24" t="s">
        <v>0</v>
      </c>
    </row>
    <row r="108" spans="1:9" s="2" customFormat="1" x14ac:dyDescent="0.2">
      <c r="A108" s="2" t="s">
        <v>54</v>
      </c>
      <c r="D108" s="24">
        <v>216162.13</v>
      </c>
      <c r="E108" s="24" t="s">
        <v>0</v>
      </c>
      <c r="F108" s="24" t="s">
        <v>0</v>
      </c>
      <c r="G108" s="24">
        <v>231384.64</v>
      </c>
      <c r="H108" s="24">
        <f t="shared" si="2"/>
        <v>107.04217246563957</v>
      </c>
      <c r="I108" s="24" t="s">
        <v>0</v>
      </c>
    </row>
    <row r="109" spans="1:9" s="2" customFormat="1" x14ac:dyDescent="0.2">
      <c r="A109" s="2" t="s">
        <v>55</v>
      </c>
      <c r="D109" s="24">
        <f>D110+D111</f>
        <v>313509.40000000002</v>
      </c>
      <c r="E109" s="24" t="s">
        <v>0</v>
      </c>
      <c r="F109" s="24" t="s">
        <v>0</v>
      </c>
      <c r="G109" s="24">
        <v>197151.16</v>
      </c>
      <c r="H109" s="24">
        <f t="shared" si="2"/>
        <v>62.885246821945358</v>
      </c>
      <c r="I109" s="24" t="s">
        <v>0</v>
      </c>
    </row>
    <row r="110" spans="1:9" s="2" customFormat="1" x14ac:dyDescent="0.2">
      <c r="A110" s="2" t="s">
        <v>56</v>
      </c>
      <c r="D110" s="24">
        <v>31204.12</v>
      </c>
      <c r="E110" s="24" t="s">
        <v>0</v>
      </c>
      <c r="F110" s="24" t="s">
        <v>0</v>
      </c>
      <c r="G110" s="24">
        <v>2834.42</v>
      </c>
      <c r="H110" s="24">
        <f t="shared" si="2"/>
        <v>9.0834800019997353</v>
      </c>
      <c r="I110" s="24" t="s">
        <v>0</v>
      </c>
    </row>
    <row r="111" spans="1:9" s="2" customFormat="1" x14ac:dyDescent="0.2">
      <c r="A111" s="2" t="s">
        <v>57</v>
      </c>
      <c r="D111" s="24">
        <v>282305.28000000003</v>
      </c>
      <c r="E111" s="24" t="s">
        <v>0</v>
      </c>
      <c r="F111" s="24" t="s">
        <v>0</v>
      </c>
      <c r="G111" s="24">
        <v>194316.74</v>
      </c>
      <c r="H111" s="24">
        <f t="shared" si="2"/>
        <v>68.832130947037186</v>
      </c>
      <c r="I111" s="24" t="s">
        <v>0</v>
      </c>
    </row>
    <row r="112" spans="1:9" s="66" customFormat="1" ht="24.75" customHeight="1" x14ac:dyDescent="0.2">
      <c r="A112" s="101" t="s">
        <v>619</v>
      </c>
      <c r="B112" s="101"/>
      <c r="C112" s="101"/>
      <c r="D112" s="52">
        <f>D113+D116</f>
        <v>408046.82</v>
      </c>
      <c r="E112" s="52">
        <v>1278930</v>
      </c>
      <c r="F112" s="52">
        <v>1278930</v>
      </c>
      <c r="G112" s="52">
        <v>483866.28</v>
      </c>
      <c r="H112" s="52">
        <f t="shared" si="2"/>
        <v>118.58106871167382</v>
      </c>
      <c r="I112" s="52">
        <v>37.83</v>
      </c>
    </row>
    <row r="113" spans="1:9" s="2" customFormat="1" x14ac:dyDescent="0.2">
      <c r="A113" s="2" t="s">
        <v>58</v>
      </c>
      <c r="D113" s="24">
        <f>D114+D115</f>
        <v>404646.52</v>
      </c>
      <c r="E113" s="24" t="s">
        <v>0</v>
      </c>
      <c r="F113" s="24" t="s">
        <v>0</v>
      </c>
      <c r="G113" s="24">
        <v>475201.18</v>
      </c>
      <c r="H113" s="24">
        <f t="shared" si="2"/>
        <v>117.43612177858343</v>
      </c>
      <c r="I113" s="24" t="s">
        <v>0</v>
      </c>
    </row>
    <row r="114" spans="1:9" s="2" customFormat="1" x14ac:dyDescent="0.2">
      <c r="A114" s="2" t="s">
        <v>59</v>
      </c>
      <c r="D114" s="24">
        <v>53.5</v>
      </c>
      <c r="E114" s="24" t="s">
        <v>0</v>
      </c>
      <c r="F114" s="24" t="s">
        <v>0</v>
      </c>
      <c r="G114" s="24">
        <v>131</v>
      </c>
      <c r="H114" s="24">
        <f t="shared" si="2"/>
        <v>244.85981308411215</v>
      </c>
      <c r="I114" s="24" t="s">
        <v>0</v>
      </c>
    </row>
    <row r="115" spans="1:9" s="2" customFormat="1" x14ac:dyDescent="0.2">
      <c r="A115" s="2" t="s">
        <v>60</v>
      </c>
      <c r="D115" s="24">
        <v>404593.02</v>
      </c>
      <c r="E115" s="24" t="s">
        <v>0</v>
      </c>
      <c r="F115" s="24" t="s">
        <v>0</v>
      </c>
      <c r="G115" s="24">
        <v>475070.18</v>
      </c>
      <c r="H115" s="24">
        <f t="shared" si="2"/>
        <v>117.419272334456</v>
      </c>
      <c r="I115" s="24" t="s">
        <v>0</v>
      </c>
    </row>
    <row r="116" spans="1:9" s="2" customFormat="1" ht="25.5" customHeight="1" x14ac:dyDescent="0.2">
      <c r="A116" s="102" t="s">
        <v>620</v>
      </c>
      <c r="B116" s="102"/>
      <c r="C116" s="102"/>
      <c r="D116" s="24">
        <f>D117+D118</f>
        <v>3400.3</v>
      </c>
      <c r="E116" s="24" t="s">
        <v>0</v>
      </c>
      <c r="F116" s="24" t="s">
        <v>0</v>
      </c>
      <c r="G116" s="24">
        <v>8665.1</v>
      </c>
      <c r="H116" s="24">
        <f t="shared" si="2"/>
        <v>254.8333970532012</v>
      </c>
      <c r="I116" s="24" t="s">
        <v>0</v>
      </c>
    </row>
    <row r="117" spans="1:9" s="2" customFormat="1" x14ac:dyDescent="0.2">
      <c r="A117" s="2" t="s">
        <v>61</v>
      </c>
      <c r="D117" s="24">
        <v>3400.3</v>
      </c>
      <c r="E117" s="24" t="s">
        <v>0</v>
      </c>
      <c r="F117" s="24" t="s">
        <v>0</v>
      </c>
      <c r="G117" s="24">
        <v>3922.6</v>
      </c>
      <c r="H117" s="24">
        <f t="shared" si="2"/>
        <v>115.36040937564331</v>
      </c>
      <c r="I117" s="24" t="s">
        <v>0</v>
      </c>
    </row>
    <row r="118" spans="1:9" s="2" customFormat="1" x14ac:dyDescent="0.2">
      <c r="A118" s="2" t="s">
        <v>62</v>
      </c>
      <c r="D118" s="24"/>
      <c r="E118" s="24" t="s">
        <v>0</v>
      </c>
      <c r="F118" s="24" t="s">
        <v>0</v>
      </c>
      <c r="G118" s="24">
        <v>4742.5</v>
      </c>
      <c r="H118" s="24"/>
      <c r="I118" s="24" t="s">
        <v>0</v>
      </c>
    </row>
    <row r="119" spans="1:9" s="2" customFormat="1" x14ac:dyDescent="0.2">
      <c r="A119" s="3" t="s">
        <v>63</v>
      </c>
      <c r="D119" s="4">
        <f>D120</f>
        <v>269.39</v>
      </c>
      <c r="E119" s="4">
        <v>2500</v>
      </c>
      <c r="F119" s="4">
        <v>2500</v>
      </c>
      <c r="G119" s="4">
        <v>106.16</v>
      </c>
      <c r="H119" s="4">
        <f t="shared" si="2"/>
        <v>39.40755039162552</v>
      </c>
      <c r="I119" s="4">
        <v>4.25</v>
      </c>
    </row>
    <row r="120" spans="1:9" s="2" customFormat="1" x14ac:dyDescent="0.2">
      <c r="A120" s="2" t="s">
        <v>64</v>
      </c>
      <c r="D120" s="24">
        <f>D121</f>
        <v>269.39</v>
      </c>
      <c r="E120" s="24" t="s">
        <v>0</v>
      </c>
      <c r="F120" s="24" t="s">
        <v>0</v>
      </c>
      <c r="G120" s="24">
        <v>106.16</v>
      </c>
      <c r="H120" s="24">
        <f t="shared" si="2"/>
        <v>39.40755039162552</v>
      </c>
      <c r="I120" s="24" t="s">
        <v>0</v>
      </c>
    </row>
    <row r="121" spans="1:9" s="2" customFormat="1" x14ac:dyDescent="0.2">
      <c r="A121" s="2" t="s">
        <v>65</v>
      </c>
      <c r="D121" s="24">
        <v>269.39</v>
      </c>
      <c r="E121" s="24" t="s">
        <v>0</v>
      </c>
      <c r="F121" s="24" t="s">
        <v>0</v>
      </c>
      <c r="G121" s="24">
        <v>106.16</v>
      </c>
      <c r="H121" s="24">
        <f t="shared" si="2"/>
        <v>39.40755039162552</v>
      </c>
      <c r="I121" s="24" t="s">
        <v>0</v>
      </c>
    </row>
    <row r="122" spans="1:9" s="2" customFormat="1" x14ac:dyDescent="0.2">
      <c r="A122" s="3" t="s">
        <v>3</v>
      </c>
      <c r="D122" s="4">
        <f>D123+D126</f>
        <v>19021.129999999997</v>
      </c>
      <c r="E122" s="4">
        <v>299584</v>
      </c>
      <c r="F122" s="4">
        <v>299584</v>
      </c>
      <c r="G122" s="4">
        <v>85771</v>
      </c>
      <c r="H122" s="4">
        <f t="shared" si="2"/>
        <v>450.92483990173042</v>
      </c>
      <c r="I122" s="4">
        <v>28.63</v>
      </c>
    </row>
    <row r="123" spans="1:9" s="2" customFormat="1" x14ac:dyDescent="0.2">
      <c r="A123" s="3" t="s">
        <v>66</v>
      </c>
      <c r="D123" s="4">
        <f>D124</f>
        <v>4641</v>
      </c>
      <c r="E123" s="4">
        <v>100000</v>
      </c>
      <c r="F123" s="4">
        <v>100000</v>
      </c>
      <c r="G123" s="4">
        <v>75271.41</v>
      </c>
      <c r="H123" s="4">
        <f t="shared" si="2"/>
        <v>1621.879120879121</v>
      </c>
      <c r="I123" s="4">
        <v>75.27</v>
      </c>
    </row>
    <row r="124" spans="1:9" s="2" customFormat="1" x14ac:dyDescent="0.2">
      <c r="A124" s="2" t="s">
        <v>67</v>
      </c>
      <c r="D124" s="24">
        <f>D125</f>
        <v>4641</v>
      </c>
      <c r="E124" s="24" t="s">
        <v>0</v>
      </c>
      <c r="F124" s="24" t="s">
        <v>0</v>
      </c>
      <c r="G124" s="24">
        <v>75271.41</v>
      </c>
      <c r="H124" s="24">
        <f t="shared" si="2"/>
        <v>1621.879120879121</v>
      </c>
      <c r="I124" s="24" t="s">
        <v>0</v>
      </c>
    </row>
    <row r="125" spans="1:9" s="2" customFormat="1" x14ac:dyDescent="0.2">
      <c r="A125" s="2" t="s">
        <v>68</v>
      </c>
      <c r="D125" s="24">
        <v>4641</v>
      </c>
      <c r="E125" s="24" t="s">
        <v>0</v>
      </c>
      <c r="F125" s="24" t="s">
        <v>0</v>
      </c>
      <c r="G125" s="24">
        <v>75271.41</v>
      </c>
      <c r="H125" s="24">
        <f t="shared" ref="H125:H191" si="3">G125/D125*100</f>
        <v>1621.879120879121</v>
      </c>
      <c r="I125" s="24" t="s">
        <v>0</v>
      </c>
    </row>
    <row r="126" spans="1:9" s="2" customFormat="1" x14ac:dyDescent="0.2">
      <c r="A126" s="3" t="s">
        <v>69</v>
      </c>
      <c r="D126" s="4">
        <f>D127</f>
        <v>14380.13</v>
      </c>
      <c r="E126" s="4">
        <v>199584</v>
      </c>
      <c r="F126" s="4">
        <v>199584</v>
      </c>
      <c r="G126" s="4">
        <v>10499.59</v>
      </c>
      <c r="H126" s="4">
        <f t="shared" si="3"/>
        <v>73.014569409316891</v>
      </c>
      <c r="I126" s="4">
        <v>5.26</v>
      </c>
    </row>
    <row r="127" spans="1:9" s="2" customFormat="1" x14ac:dyDescent="0.2">
      <c r="A127" s="2" t="s">
        <v>70</v>
      </c>
      <c r="D127" s="24">
        <f>D128</f>
        <v>14380.13</v>
      </c>
      <c r="E127" s="24" t="s">
        <v>0</v>
      </c>
      <c r="F127" s="24" t="s">
        <v>0</v>
      </c>
      <c r="G127" s="24">
        <v>10499.59</v>
      </c>
      <c r="H127" s="24">
        <f t="shared" si="3"/>
        <v>73.014569409316891</v>
      </c>
      <c r="I127" s="24" t="s">
        <v>0</v>
      </c>
    </row>
    <row r="128" spans="1:9" s="2" customFormat="1" x14ac:dyDescent="0.2">
      <c r="A128" s="2" t="s">
        <v>71</v>
      </c>
      <c r="D128" s="24">
        <v>14380.13</v>
      </c>
      <c r="E128" s="24" t="s">
        <v>0</v>
      </c>
      <c r="F128" s="24" t="s">
        <v>0</v>
      </c>
      <c r="G128" s="24">
        <v>10499.59</v>
      </c>
      <c r="H128" s="24">
        <f t="shared" si="3"/>
        <v>73.014569409316891</v>
      </c>
      <c r="I128" s="24" t="s">
        <v>0</v>
      </c>
    </row>
    <row r="129" spans="1:9" s="3" customFormat="1" x14ac:dyDescent="0.2">
      <c r="A129" s="3" t="s">
        <v>628</v>
      </c>
      <c r="D129" s="4">
        <f>D130+D202</f>
        <v>6225005.1500000004</v>
      </c>
      <c r="E129" s="4">
        <f>E130+E202</f>
        <v>31368020.170000002</v>
      </c>
      <c r="F129" s="4">
        <f>F130+F202</f>
        <v>31368020.170000002</v>
      </c>
      <c r="G129" s="4">
        <f>G130+G202</f>
        <v>9634823.0800000001</v>
      </c>
      <c r="H129" s="4">
        <f t="shared" si="3"/>
        <v>154.77614632977452</v>
      </c>
      <c r="I129" s="4">
        <f>G129/F129*100</f>
        <v>30.715432557693354</v>
      </c>
    </row>
    <row r="130" spans="1:9" s="2" customFormat="1" x14ac:dyDescent="0.2">
      <c r="A130" s="3" t="s">
        <v>4</v>
      </c>
      <c r="D130" s="4">
        <f>D131+D142+D174+D180+D191+D184+D195</f>
        <v>5412083.6200000001</v>
      </c>
      <c r="E130" s="4">
        <v>15522483.039999999</v>
      </c>
      <c r="F130" s="4">
        <v>15539983.039999999</v>
      </c>
      <c r="G130" s="4">
        <v>7009730.0199999996</v>
      </c>
      <c r="H130" s="4">
        <f t="shared" si="3"/>
        <v>129.51998735008459</v>
      </c>
      <c r="I130" s="4">
        <v>45.11</v>
      </c>
    </row>
    <row r="131" spans="1:9" s="2" customFormat="1" x14ac:dyDescent="0.2">
      <c r="A131" s="3" t="s">
        <v>72</v>
      </c>
      <c r="D131" s="4">
        <f>D132+D137+D139</f>
        <v>3104876.41</v>
      </c>
      <c r="E131" s="4">
        <v>8347006</v>
      </c>
      <c r="F131" s="4">
        <f>8294116+5100</f>
        <v>8299216</v>
      </c>
      <c r="G131" s="4">
        <v>3809716.13</v>
      </c>
      <c r="H131" s="4">
        <f t="shared" si="3"/>
        <v>122.70105559531754</v>
      </c>
      <c r="I131" s="4">
        <f>G131/F131*100</f>
        <v>45.904530379737075</v>
      </c>
    </row>
    <row r="132" spans="1:9" s="2" customFormat="1" x14ac:dyDescent="0.2">
      <c r="A132" s="2" t="s">
        <v>73</v>
      </c>
      <c r="D132" s="24">
        <f>D133+D134+D135+D136</f>
        <v>2553587.5500000003</v>
      </c>
      <c r="E132" s="24" t="s">
        <v>0</v>
      </c>
      <c r="F132" s="24" t="s">
        <v>0</v>
      </c>
      <c r="G132" s="24">
        <v>3159334.45</v>
      </c>
      <c r="H132" s="24">
        <f t="shared" si="3"/>
        <v>123.72140716303225</v>
      </c>
      <c r="I132" s="24" t="s">
        <v>0</v>
      </c>
    </row>
    <row r="133" spans="1:9" s="2" customFormat="1" x14ac:dyDescent="0.2">
      <c r="A133" s="2" t="s">
        <v>74</v>
      </c>
      <c r="D133" s="24">
        <v>2496711.7400000002</v>
      </c>
      <c r="E133" s="24" t="s">
        <v>0</v>
      </c>
      <c r="F133" s="24" t="s">
        <v>0</v>
      </c>
      <c r="G133" s="24">
        <v>3069904.06</v>
      </c>
      <c r="H133" s="24">
        <f t="shared" si="3"/>
        <v>122.95788940376433</v>
      </c>
      <c r="I133" s="24" t="s">
        <v>0</v>
      </c>
    </row>
    <row r="134" spans="1:9" s="2" customFormat="1" x14ac:dyDescent="0.2">
      <c r="A134" s="2" t="s">
        <v>75</v>
      </c>
      <c r="D134" s="24">
        <v>279.48</v>
      </c>
      <c r="E134" s="24" t="s">
        <v>0</v>
      </c>
      <c r="F134" s="24" t="s">
        <v>0</v>
      </c>
      <c r="G134" s="24">
        <v>279.48</v>
      </c>
      <c r="H134" s="24">
        <f t="shared" si="3"/>
        <v>100</v>
      </c>
      <c r="I134" s="24" t="s">
        <v>0</v>
      </c>
    </row>
    <row r="135" spans="1:9" s="2" customFormat="1" x14ac:dyDescent="0.2">
      <c r="A135" s="2" t="s">
        <v>76</v>
      </c>
      <c r="D135" s="24">
        <v>41456.35</v>
      </c>
      <c r="E135" s="24" t="s">
        <v>0</v>
      </c>
      <c r="F135" s="24" t="s">
        <v>0</v>
      </c>
      <c r="G135" s="24">
        <v>69159.95</v>
      </c>
      <c r="H135" s="24">
        <f t="shared" si="3"/>
        <v>166.8259506685948</v>
      </c>
      <c r="I135" s="24" t="s">
        <v>0</v>
      </c>
    </row>
    <row r="136" spans="1:9" s="2" customFormat="1" x14ac:dyDescent="0.2">
      <c r="A136" s="2" t="s">
        <v>77</v>
      </c>
      <c r="D136" s="24">
        <v>15139.98</v>
      </c>
      <c r="E136" s="24" t="s">
        <v>0</v>
      </c>
      <c r="F136" s="24" t="s">
        <v>0</v>
      </c>
      <c r="G136" s="24">
        <v>19990.96</v>
      </c>
      <c r="H136" s="24">
        <f t="shared" si="3"/>
        <v>132.04086134856189</v>
      </c>
      <c r="I136" s="24" t="s">
        <v>0</v>
      </c>
    </row>
    <row r="137" spans="1:9" s="2" customFormat="1" x14ac:dyDescent="0.2">
      <c r="A137" s="2" t="s">
        <v>78</v>
      </c>
      <c r="D137" s="24">
        <f>D138</f>
        <v>125037.05</v>
      </c>
      <c r="E137" s="24" t="s">
        <v>0</v>
      </c>
      <c r="F137" s="24" t="s">
        <v>0</v>
      </c>
      <c r="G137" s="24">
        <v>125779.47</v>
      </c>
      <c r="H137" s="24">
        <f t="shared" si="3"/>
        <v>100.59376000953317</v>
      </c>
      <c r="I137" s="24" t="s">
        <v>0</v>
      </c>
    </row>
    <row r="138" spans="1:9" s="2" customFormat="1" x14ac:dyDescent="0.2">
      <c r="A138" s="2" t="s">
        <v>79</v>
      </c>
      <c r="D138" s="24">
        <v>125037.05</v>
      </c>
      <c r="E138" s="24" t="s">
        <v>0</v>
      </c>
      <c r="F138" s="24" t="s">
        <v>0</v>
      </c>
      <c r="G138" s="24">
        <v>125779.47</v>
      </c>
      <c r="H138" s="24">
        <f t="shared" si="3"/>
        <v>100.59376000953317</v>
      </c>
      <c r="I138" s="24" t="s">
        <v>0</v>
      </c>
    </row>
    <row r="139" spans="1:9" s="2" customFormat="1" x14ac:dyDescent="0.2">
      <c r="A139" s="2" t="s">
        <v>80</v>
      </c>
      <c r="D139" s="24">
        <f>D140+D141</f>
        <v>426251.81</v>
      </c>
      <c r="E139" s="24" t="s">
        <v>0</v>
      </c>
      <c r="F139" s="24" t="s">
        <v>0</v>
      </c>
      <c r="G139" s="24">
        <v>524602.21</v>
      </c>
      <c r="H139" s="24">
        <f t="shared" si="3"/>
        <v>123.07330964764699</v>
      </c>
      <c r="I139" s="24" t="s">
        <v>0</v>
      </c>
    </row>
    <row r="140" spans="1:9" s="2" customFormat="1" x14ac:dyDescent="0.2">
      <c r="A140" s="2" t="s">
        <v>81</v>
      </c>
      <c r="D140" s="24">
        <v>23520.62</v>
      </c>
      <c r="E140" s="24" t="s">
        <v>0</v>
      </c>
      <c r="F140" s="24" t="s">
        <v>0</v>
      </c>
      <c r="G140" s="24">
        <v>22361.9</v>
      </c>
      <c r="H140" s="24">
        <f t="shared" si="3"/>
        <v>95.073599250359905</v>
      </c>
      <c r="I140" s="24" t="s">
        <v>0</v>
      </c>
    </row>
    <row r="141" spans="1:9" s="2" customFormat="1" x14ac:dyDescent="0.2">
      <c r="A141" s="2" t="s">
        <v>82</v>
      </c>
      <c r="D141" s="24">
        <v>402731.19</v>
      </c>
      <c r="E141" s="24" t="s">
        <v>0</v>
      </c>
      <c r="F141" s="24" t="s">
        <v>0</v>
      </c>
      <c r="G141" s="24">
        <v>502240.31</v>
      </c>
      <c r="H141" s="24">
        <f t="shared" si="3"/>
        <v>124.70857049835151</v>
      </c>
      <c r="I141" s="24" t="s">
        <v>0</v>
      </c>
    </row>
    <row r="142" spans="1:9" s="2" customFormat="1" x14ac:dyDescent="0.2">
      <c r="A142" s="3" t="s">
        <v>83</v>
      </c>
      <c r="D142" s="4">
        <f>D143+D148+D155+D167+D165</f>
        <v>1501620.8599999999</v>
      </c>
      <c r="E142" s="4">
        <v>4826464.04</v>
      </c>
      <c r="F142" s="4">
        <f>4896854.04-5100</f>
        <v>4891754.04</v>
      </c>
      <c r="G142" s="4">
        <v>1794511.63</v>
      </c>
      <c r="H142" s="4">
        <f t="shared" si="3"/>
        <v>119.5049747777212</v>
      </c>
      <c r="I142" s="4">
        <f>G142/F142*100</f>
        <v>36.68442066641601</v>
      </c>
    </row>
    <row r="143" spans="1:9" s="2" customFormat="1" x14ac:dyDescent="0.2">
      <c r="A143" s="2" t="s">
        <v>84</v>
      </c>
      <c r="D143" s="24">
        <f>D144+D145+D146+D147</f>
        <v>123387.45000000001</v>
      </c>
      <c r="E143" s="24" t="s">
        <v>0</v>
      </c>
      <c r="F143" s="24" t="s">
        <v>0</v>
      </c>
      <c r="G143" s="24">
        <v>116801.39</v>
      </c>
      <c r="H143" s="24">
        <f t="shared" si="3"/>
        <v>94.662293450427896</v>
      </c>
      <c r="I143" s="24" t="s">
        <v>0</v>
      </c>
    </row>
    <row r="144" spans="1:9" s="2" customFormat="1" x14ac:dyDescent="0.2">
      <c r="A144" s="2" t="s">
        <v>85</v>
      </c>
      <c r="D144" s="24">
        <v>19482.34</v>
      </c>
      <c r="E144" s="24" t="s">
        <v>0</v>
      </c>
      <c r="F144" s="24" t="s">
        <v>0</v>
      </c>
      <c r="G144" s="24">
        <v>14601.26</v>
      </c>
      <c r="H144" s="24">
        <f t="shared" si="3"/>
        <v>74.94613070093223</v>
      </c>
      <c r="I144" s="24" t="s">
        <v>0</v>
      </c>
    </row>
    <row r="145" spans="1:9" s="2" customFormat="1" x14ac:dyDescent="0.2">
      <c r="A145" s="2" t="s">
        <v>86</v>
      </c>
      <c r="D145" s="24">
        <v>97172.96</v>
      </c>
      <c r="E145" s="24" t="s">
        <v>0</v>
      </c>
      <c r="F145" s="24" t="s">
        <v>0</v>
      </c>
      <c r="G145" s="24">
        <v>90949.1</v>
      </c>
      <c r="H145" s="24">
        <f t="shared" si="3"/>
        <v>93.595070068875131</v>
      </c>
      <c r="I145" s="24" t="s">
        <v>0</v>
      </c>
    </row>
    <row r="146" spans="1:9" s="2" customFormat="1" x14ac:dyDescent="0.2">
      <c r="A146" s="2" t="s">
        <v>87</v>
      </c>
      <c r="D146" s="24">
        <v>4587.1899999999996</v>
      </c>
      <c r="E146" s="24" t="s">
        <v>0</v>
      </c>
      <c r="F146" s="24" t="s">
        <v>0</v>
      </c>
      <c r="G146" s="24">
        <v>7066.81</v>
      </c>
      <c r="H146" s="24">
        <f t="shared" si="3"/>
        <v>154.05531490956338</v>
      </c>
      <c r="I146" s="24" t="s">
        <v>0</v>
      </c>
    </row>
    <row r="147" spans="1:9" s="2" customFormat="1" x14ac:dyDescent="0.2">
      <c r="A147" s="2" t="s">
        <v>88</v>
      </c>
      <c r="D147" s="24">
        <v>2144.96</v>
      </c>
      <c r="E147" s="24" t="s">
        <v>0</v>
      </c>
      <c r="F147" s="24" t="s">
        <v>0</v>
      </c>
      <c r="G147" s="24">
        <v>4184.22</v>
      </c>
      <c r="H147" s="24">
        <f t="shared" si="3"/>
        <v>195.07216917798002</v>
      </c>
      <c r="I147" s="24" t="s">
        <v>0</v>
      </c>
    </row>
    <row r="148" spans="1:9" s="2" customFormat="1" x14ac:dyDescent="0.2">
      <c r="A148" s="2" t="s">
        <v>89</v>
      </c>
      <c r="D148" s="24">
        <f>D149+D150+D151+D152+D153+D154</f>
        <v>400695.03</v>
      </c>
      <c r="E148" s="24" t="s">
        <v>0</v>
      </c>
      <c r="F148" s="24" t="s">
        <v>0</v>
      </c>
      <c r="G148" s="24">
        <v>396747.76</v>
      </c>
      <c r="H148" s="24">
        <f t="shared" si="3"/>
        <v>99.014894195218744</v>
      </c>
      <c r="I148" s="24" t="s">
        <v>0</v>
      </c>
    </row>
    <row r="149" spans="1:9" s="2" customFormat="1" x14ac:dyDescent="0.2">
      <c r="A149" s="2" t="s">
        <v>90</v>
      </c>
      <c r="D149" s="24">
        <v>43764.639999999999</v>
      </c>
      <c r="E149" s="24" t="s">
        <v>0</v>
      </c>
      <c r="F149" s="24" t="s">
        <v>0</v>
      </c>
      <c r="G149" s="24">
        <v>40892.97</v>
      </c>
      <c r="H149" s="24">
        <f t="shared" si="3"/>
        <v>93.438378563150522</v>
      </c>
      <c r="I149" s="24" t="s">
        <v>0</v>
      </c>
    </row>
    <row r="150" spans="1:9" s="2" customFormat="1" x14ac:dyDescent="0.2">
      <c r="A150" s="2" t="s">
        <v>91</v>
      </c>
      <c r="D150" s="24">
        <v>164682.04</v>
      </c>
      <c r="E150" s="24" t="s">
        <v>0</v>
      </c>
      <c r="F150" s="24" t="s">
        <v>0</v>
      </c>
      <c r="G150" s="24">
        <v>155148.45000000001</v>
      </c>
      <c r="H150" s="24">
        <f t="shared" si="3"/>
        <v>94.210910916575969</v>
      </c>
      <c r="I150" s="24" t="s">
        <v>0</v>
      </c>
    </row>
    <row r="151" spans="1:9" s="2" customFormat="1" x14ac:dyDescent="0.2">
      <c r="A151" s="2" t="s">
        <v>92</v>
      </c>
      <c r="D151" s="24">
        <v>155006.82999999999</v>
      </c>
      <c r="E151" s="24" t="s">
        <v>0</v>
      </c>
      <c r="F151" s="24" t="s">
        <v>0</v>
      </c>
      <c r="G151" s="24">
        <v>157254.28</v>
      </c>
      <c r="H151" s="24">
        <f t="shared" si="3"/>
        <v>101.44990385262381</v>
      </c>
      <c r="I151" s="24" t="s">
        <v>0</v>
      </c>
    </row>
    <row r="152" spans="1:9" s="2" customFormat="1" x14ac:dyDescent="0.2">
      <c r="A152" s="2" t="s">
        <v>93</v>
      </c>
      <c r="D152" s="24">
        <v>12790.66</v>
      </c>
      <c r="E152" s="24" t="s">
        <v>0</v>
      </c>
      <c r="F152" s="24" t="s">
        <v>0</v>
      </c>
      <c r="G152" s="24">
        <v>22655.85</v>
      </c>
      <c r="H152" s="24">
        <f t="shared" si="3"/>
        <v>177.12807626815191</v>
      </c>
      <c r="I152" s="24" t="s">
        <v>0</v>
      </c>
    </row>
    <row r="153" spans="1:9" s="2" customFormat="1" x14ac:dyDescent="0.2">
      <c r="A153" s="2" t="s">
        <v>94</v>
      </c>
      <c r="D153" s="24">
        <v>12854.58</v>
      </c>
      <c r="E153" s="24" t="s">
        <v>0</v>
      </c>
      <c r="F153" s="24" t="s">
        <v>0</v>
      </c>
      <c r="G153" s="24">
        <v>11803.64</v>
      </c>
      <c r="H153" s="24">
        <f t="shared" si="3"/>
        <v>91.824392551137407</v>
      </c>
      <c r="I153" s="24" t="s">
        <v>0</v>
      </c>
    </row>
    <row r="154" spans="1:9" s="2" customFormat="1" x14ac:dyDescent="0.2">
      <c r="A154" s="2" t="s">
        <v>95</v>
      </c>
      <c r="D154" s="24">
        <v>11596.28</v>
      </c>
      <c r="E154" s="24" t="s">
        <v>0</v>
      </c>
      <c r="F154" s="24" t="s">
        <v>0</v>
      </c>
      <c r="G154" s="24">
        <v>8992.57</v>
      </c>
      <c r="H154" s="24">
        <f t="shared" si="3"/>
        <v>77.547023700704017</v>
      </c>
      <c r="I154" s="24" t="s">
        <v>0</v>
      </c>
    </row>
    <row r="155" spans="1:9" s="2" customFormat="1" x14ac:dyDescent="0.2">
      <c r="A155" s="2" t="s">
        <v>96</v>
      </c>
      <c r="D155" s="24">
        <f>D156+D157+D158+D159+D160+D161+D162+D163+D164</f>
        <v>885642.11999999988</v>
      </c>
      <c r="E155" s="24" t="s">
        <v>0</v>
      </c>
      <c r="F155" s="24" t="s">
        <v>0</v>
      </c>
      <c r="G155" s="24">
        <v>1157522.77</v>
      </c>
      <c r="H155" s="24">
        <f t="shared" si="3"/>
        <v>130.69870367050746</v>
      </c>
      <c r="I155" s="24" t="s">
        <v>0</v>
      </c>
    </row>
    <row r="156" spans="1:9" s="2" customFormat="1" x14ac:dyDescent="0.2">
      <c r="A156" s="2" t="s">
        <v>97</v>
      </c>
      <c r="D156" s="24">
        <v>88316.59</v>
      </c>
      <c r="E156" s="24" t="s">
        <v>0</v>
      </c>
      <c r="F156" s="24" t="s">
        <v>0</v>
      </c>
      <c r="G156" s="24">
        <v>134284.71</v>
      </c>
      <c r="H156" s="24">
        <f t="shared" si="3"/>
        <v>152.04924691951987</v>
      </c>
      <c r="I156" s="24" t="s">
        <v>0</v>
      </c>
    </row>
    <row r="157" spans="1:9" s="2" customFormat="1" x14ac:dyDescent="0.2">
      <c r="A157" s="2" t="s">
        <v>98</v>
      </c>
      <c r="D157" s="24">
        <v>208309.47</v>
      </c>
      <c r="E157" s="24" t="s">
        <v>0</v>
      </c>
      <c r="F157" s="24" t="s">
        <v>0</v>
      </c>
      <c r="G157" s="24">
        <v>264033.83</v>
      </c>
      <c r="H157" s="24">
        <f t="shared" si="3"/>
        <v>126.75075693870279</v>
      </c>
      <c r="I157" s="24" t="s">
        <v>0</v>
      </c>
    </row>
    <row r="158" spans="1:9" s="2" customFormat="1" x14ac:dyDescent="0.2">
      <c r="A158" s="2" t="s">
        <v>99</v>
      </c>
      <c r="D158" s="24">
        <v>55107.92</v>
      </c>
      <c r="E158" s="24" t="s">
        <v>0</v>
      </c>
      <c r="F158" s="24" t="s">
        <v>0</v>
      </c>
      <c r="G158" s="24">
        <v>65129.55</v>
      </c>
      <c r="H158" s="24">
        <f t="shared" si="3"/>
        <v>118.18546227112184</v>
      </c>
      <c r="I158" s="24" t="s">
        <v>0</v>
      </c>
    </row>
    <row r="159" spans="1:9" s="2" customFormat="1" x14ac:dyDescent="0.2">
      <c r="A159" s="2" t="s">
        <v>100</v>
      </c>
      <c r="D159" s="24">
        <v>202330.68</v>
      </c>
      <c r="E159" s="24" t="s">
        <v>0</v>
      </c>
      <c r="F159" s="24" t="s">
        <v>0</v>
      </c>
      <c r="G159" s="24">
        <v>289016.71999999997</v>
      </c>
      <c r="H159" s="24">
        <f t="shared" si="3"/>
        <v>142.84374470544952</v>
      </c>
      <c r="I159" s="24" t="s">
        <v>0</v>
      </c>
    </row>
    <row r="160" spans="1:9" s="2" customFormat="1" x14ac:dyDescent="0.2">
      <c r="A160" s="2" t="s">
        <v>101</v>
      </c>
      <c r="D160" s="24">
        <v>2486.8000000000002</v>
      </c>
      <c r="E160" s="24" t="s">
        <v>0</v>
      </c>
      <c r="F160" s="24" t="s">
        <v>0</v>
      </c>
      <c r="G160" s="24">
        <v>4313.92</v>
      </c>
      <c r="H160" s="24">
        <f t="shared" si="3"/>
        <v>173.47273604632457</v>
      </c>
      <c r="I160" s="24" t="s">
        <v>0</v>
      </c>
    </row>
    <row r="161" spans="1:9" s="2" customFormat="1" x14ac:dyDescent="0.2">
      <c r="A161" s="2" t="s">
        <v>102</v>
      </c>
      <c r="D161" s="24">
        <v>27933.45</v>
      </c>
      <c r="E161" s="24" t="s">
        <v>0</v>
      </c>
      <c r="F161" s="24" t="s">
        <v>0</v>
      </c>
      <c r="G161" s="24">
        <v>23912.67</v>
      </c>
      <c r="H161" s="24">
        <f t="shared" si="3"/>
        <v>85.605859641397672</v>
      </c>
      <c r="I161" s="24" t="s">
        <v>0</v>
      </c>
    </row>
    <row r="162" spans="1:9" s="2" customFormat="1" x14ac:dyDescent="0.2">
      <c r="A162" s="2" t="s">
        <v>103</v>
      </c>
      <c r="D162" s="24">
        <v>190079.12</v>
      </c>
      <c r="E162" s="24" t="s">
        <v>0</v>
      </c>
      <c r="F162" s="24" t="s">
        <v>0</v>
      </c>
      <c r="G162" s="24">
        <v>257674.94</v>
      </c>
      <c r="H162" s="24">
        <f t="shared" si="3"/>
        <v>135.56193862850375</v>
      </c>
      <c r="I162" s="24" t="s">
        <v>0</v>
      </c>
    </row>
    <row r="163" spans="1:9" s="2" customFormat="1" x14ac:dyDescent="0.2">
      <c r="A163" s="2" t="s">
        <v>104</v>
      </c>
      <c r="D163" s="24">
        <v>24751.41</v>
      </c>
      <c r="E163" s="24" t="s">
        <v>0</v>
      </c>
      <c r="F163" s="24" t="s">
        <v>0</v>
      </c>
      <c r="G163" s="24">
        <v>26727.46</v>
      </c>
      <c r="H163" s="24">
        <f t="shared" si="3"/>
        <v>107.9835855815891</v>
      </c>
      <c r="I163" s="24" t="s">
        <v>0</v>
      </c>
    </row>
    <row r="164" spans="1:9" s="2" customFormat="1" x14ac:dyDescent="0.2">
      <c r="A164" s="2" t="s">
        <v>105</v>
      </c>
      <c r="D164" s="24">
        <v>86326.68</v>
      </c>
      <c r="E164" s="24" t="s">
        <v>0</v>
      </c>
      <c r="F164" s="24" t="s">
        <v>0</v>
      </c>
      <c r="G164" s="24">
        <v>92428.97</v>
      </c>
      <c r="H164" s="24">
        <f t="shared" si="3"/>
        <v>107.06883433951127</v>
      </c>
      <c r="I164" s="24" t="s">
        <v>0</v>
      </c>
    </row>
    <row r="165" spans="1:9" s="2" customFormat="1" x14ac:dyDescent="0.2">
      <c r="A165" s="2" t="s">
        <v>624</v>
      </c>
      <c r="D165" s="24">
        <f>D166</f>
        <v>17.690000000000001</v>
      </c>
      <c r="E165" s="24"/>
      <c r="F165" s="24"/>
      <c r="G165" s="24"/>
      <c r="H165" s="4"/>
      <c r="I165" s="24"/>
    </row>
    <row r="166" spans="1:9" s="2" customFormat="1" x14ac:dyDescent="0.2">
      <c r="A166" s="2" t="s">
        <v>625</v>
      </c>
      <c r="D166" s="24">
        <v>17.690000000000001</v>
      </c>
      <c r="E166" s="24"/>
      <c r="F166" s="24"/>
      <c r="G166" s="24"/>
      <c r="H166" s="4"/>
      <c r="I166" s="24"/>
    </row>
    <row r="167" spans="1:9" s="2" customFormat="1" x14ac:dyDescent="0.2">
      <c r="A167" s="2" t="s">
        <v>106</v>
      </c>
      <c r="D167" s="24">
        <f>D168+D169+D170+D171+D172+D173</f>
        <v>91878.57</v>
      </c>
      <c r="E167" s="24" t="s">
        <v>0</v>
      </c>
      <c r="F167" s="24" t="s">
        <v>0</v>
      </c>
      <c r="G167" s="24">
        <v>123439.71</v>
      </c>
      <c r="H167" s="24">
        <f t="shared" si="3"/>
        <v>134.35092644563363</v>
      </c>
      <c r="I167" s="24" t="s">
        <v>0</v>
      </c>
    </row>
    <row r="168" spans="1:9" s="2" customFormat="1" x14ac:dyDescent="0.2">
      <c r="A168" s="2" t="s">
        <v>107</v>
      </c>
      <c r="D168" s="24">
        <v>15725.46</v>
      </c>
      <c r="E168" s="24" t="s">
        <v>0</v>
      </c>
      <c r="F168" s="24" t="s">
        <v>0</v>
      </c>
      <c r="G168" s="24">
        <v>13488.35</v>
      </c>
      <c r="H168" s="24">
        <f t="shared" si="3"/>
        <v>85.773961461222754</v>
      </c>
      <c r="I168" s="24" t="s">
        <v>0</v>
      </c>
    </row>
    <row r="169" spans="1:9" s="2" customFormat="1" x14ac:dyDescent="0.2">
      <c r="A169" s="2" t="s">
        <v>108</v>
      </c>
      <c r="D169" s="24">
        <v>25467.53</v>
      </c>
      <c r="E169" s="24" t="s">
        <v>0</v>
      </c>
      <c r="F169" s="24" t="s">
        <v>0</v>
      </c>
      <c r="G169" s="24">
        <v>25686.83</v>
      </c>
      <c r="H169" s="24">
        <f t="shared" si="3"/>
        <v>100.86109646282935</v>
      </c>
      <c r="I169" s="24" t="s">
        <v>0</v>
      </c>
    </row>
    <row r="170" spans="1:9" s="2" customFormat="1" x14ac:dyDescent="0.2">
      <c r="A170" s="2" t="s">
        <v>109</v>
      </c>
      <c r="D170" s="24">
        <v>19036.009999999998</v>
      </c>
      <c r="E170" s="24" t="s">
        <v>0</v>
      </c>
      <c r="F170" s="24" t="s">
        <v>0</v>
      </c>
      <c r="G170" s="24">
        <v>11050.69</v>
      </c>
      <c r="H170" s="24">
        <f t="shared" si="3"/>
        <v>58.051503440059136</v>
      </c>
      <c r="I170" s="24" t="s">
        <v>0</v>
      </c>
    </row>
    <row r="171" spans="1:9" s="2" customFormat="1" x14ac:dyDescent="0.2">
      <c r="A171" s="2" t="s">
        <v>110</v>
      </c>
      <c r="D171" s="24">
        <v>4982.1899999999996</v>
      </c>
      <c r="E171" s="24" t="s">
        <v>0</v>
      </c>
      <c r="F171" s="24" t="s">
        <v>0</v>
      </c>
      <c r="G171" s="24">
        <v>5320.39</v>
      </c>
      <c r="H171" s="24">
        <f t="shared" si="3"/>
        <v>106.7881794953625</v>
      </c>
      <c r="I171" s="24" t="s">
        <v>0</v>
      </c>
    </row>
    <row r="172" spans="1:9" s="2" customFormat="1" x14ac:dyDescent="0.2">
      <c r="A172" s="2" t="s">
        <v>111</v>
      </c>
      <c r="D172" s="24">
        <v>11074.6</v>
      </c>
      <c r="E172" s="24" t="s">
        <v>0</v>
      </c>
      <c r="F172" s="24" t="s">
        <v>0</v>
      </c>
      <c r="G172" s="24">
        <v>11562.01</v>
      </c>
      <c r="H172" s="24">
        <f t="shared" si="3"/>
        <v>104.40115218608348</v>
      </c>
      <c r="I172" s="24" t="s">
        <v>0</v>
      </c>
    </row>
    <row r="173" spans="1:9" s="2" customFormat="1" x14ac:dyDescent="0.2">
      <c r="A173" s="2" t="s">
        <v>112</v>
      </c>
      <c r="D173" s="24">
        <v>15592.78</v>
      </c>
      <c r="E173" s="24" t="s">
        <v>0</v>
      </c>
      <c r="F173" s="24" t="s">
        <v>0</v>
      </c>
      <c r="G173" s="24">
        <v>56331.44</v>
      </c>
      <c r="H173" s="24">
        <f t="shared" si="3"/>
        <v>361.26617575570231</v>
      </c>
      <c r="I173" s="24" t="s">
        <v>0</v>
      </c>
    </row>
    <row r="174" spans="1:9" s="2" customFormat="1" x14ac:dyDescent="0.2">
      <c r="A174" s="3" t="s">
        <v>113</v>
      </c>
      <c r="D174" s="4">
        <f>D175+D177</f>
        <v>12475.490000000002</v>
      </c>
      <c r="E174" s="4">
        <v>74274</v>
      </c>
      <c r="F174" s="4">
        <v>74274</v>
      </c>
      <c r="G174" s="4">
        <v>11042.28</v>
      </c>
      <c r="H174" s="4">
        <f t="shared" si="3"/>
        <v>88.511793925529176</v>
      </c>
      <c r="I174" s="4">
        <v>14.87</v>
      </c>
    </row>
    <row r="175" spans="1:9" s="2" customFormat="1" x14ac:dyDescent="0.2">
      <c r="A175" s="2" t="s">
        <v>114</v>
      </c>
      <c r="D175" s="24">
        <f>D176</f>
        <v>5472.31</v>
      </c>
      <c r="E175" s="24" t="s">
        <v>0</v>
      </c>
      <c r="F175" s="24" t="s">
        <v>0</v>
      </c>
      <c r="G175" s="24">
        <v>4749.45</v>
      </c>
      <c r="H175" s="24">
        <f t="shared" si="3"/>
        <v>86.790587521540246</v>
      </c>
      <c r="I175" s="24" t="s">
        <v>0</v>
      </c>
    </row>
    <row r="176" spans="1:9" s="2" customFormat="1" ht="24.75" customHeight="1" x14ac:dyDescent="0.2">
      <c r="A176" s="102" t="s">
        <v>621</v>
      </c>
      <c r="B176" s="102"/>
      <c r="C176" s="102"/>
      <c r="D176" s="24">
        <v>5472.31</v>
      </c>
      <c r="E176" s="24" t="s">
        <v>0</v>
      </c>
      <c r="F176" s="24" t="s">
        <v>0</v>
      </c>
      <c r="G176" s="24">
        <v>4749.45</v>
      </c>
      <c r="H176" s="24">
        <f t="shared" si="3"/>
        <v>86.790587521540246</v>
      </c>
      <c r="I176" s="24" t="s">
        <v>0</v>
      </c>
    </row>
    <row r="177" spans="1:9" s="2" customFormat="1" x14ac:dyDescent="0.2">
      <c r="A177" s="2" t="s">
        <v>115</v>
      </c>
      <c r="D177" s="24">
        <f>D178+D179</f>
        <v>7003.18</v>
      </c>
      <c r="E177" s="24" t="s">
        <v>0</v>
      </c>
      <c r="F177" s="24" t="s">
        <v>0</v>
      </c>
      <c r="G177" s="24">
        <v>6292.83</v>
      </c>
      <c r="H177" s="24">
        <f t="shared" si="3"/>
        <v>89.856750790355235</v>
      </c>
      <c r="I177" s="24" t="s">
        <v>0</v>
      </c>
    </row>
    <row r="178" spans="1:9" s="2" customFormat="1" x14ac:dyDescent="0.2">
      <c r="A178" s="2" t="s">
        <v>116</v>
      </c>
      <c r="D178" s="24">
        <v>6877.22</v>
      </c>
      <c r="E178" s="24" t="s">
        <v>0</v>
      </c>
      <c r="F178" s="24" t="s">
        <v>0</v>
      </c>
      <c r="G178" s="24">
        <v>6261.78</v>
      </c>
      <c r="H178" s="24">
        <f t="shared" si="3"/>
        <v>91.0510351566476</v>
      </c>
      <c r="I178" s="24" t="s">
        <v>0</v>
      </c>
    </row>
    <row r="179" spans="1:9" s="2" customFormat="1" x14ac:dyDescent="0.2">
      <c r="A179" s="2" t="s">
        <v>117</v>
      </c>
      <c r="D179" s="24">
        <v>125.96</v>
      </c>
      <c r="E179" s="24" t="s">
        <v>0</v>
      </c>
      <c r="F179" s="24" t="s">
        <v>0</v>
      </c>
      <c r="G179" s="24">
        <v>31.05</v>
      </c>
      <c r="H179" s="24">
        <f t="shared" si="3"/>
        <v>24.650682756430616</v>
      </c>
      <c r="I179" s="24" t="s">
        <v>0</v>
      </c>
    </row>
    <row r="180" spans="1:9" s="2" customFormat="1" x14ac:dyDescent="0.2">
      <c r="A180" s="3" t="s">
        <v>118</v>
      </c>
      <c r="D180" s="4">
        <f>D181</f>
        <v>220.62</v>
      </c>
      <c r="E180" s="4">
        <v>15690</v>
      </c>
      <c r="F180" s="4">
        <v>15690</v>
      </c>
      <c r="G180" s="4">
        <v>70.77</v>
      </c>
      <c r="H180" s="4">
        <f t="shared" si="3"/>
        <v>32.077780799564856</v>
      </c>
      <c r="I180" s="4">
        <v>0.45</v>
      </c>
    </row>
    <row r="181" spans="1:9" s="66" customFormat="1" ht="24.75" customHeight="1" x14ac:dyDescent="0.2">
      <c r="A181" s="100" t="s">
        <v>622</v>
      </c>
      <c r="B181" s="100"/>
      <c r="C181" s="100"/>
      <c r="D181" s="67">
        <f>D182+D183</f>
        <v>220.62</v>
      </c>
      <c r="E181" s="67" t="s">
        <v>0</v>
      </c>
      <c r="F181" s="67" t="s">
        <v>0</v>
      </c>
      <c r="G181" s="67">
        <v>70.77</v>
      </c>
      <c r="H181" s="67">
        <f t="shared" si="3"/>
        <v>32.077780799564856</v>
      </c>
      <c r="I181" s="67" t="s">
        <v>0</v>
      </c>
    </row>
    <row r="182" spans="1:9" s="2" customFormat="1" x14ac:dyDescent="0.2">
      <c r="A182" s="2" t="s">
        <v>119</v>
      </c>
      <c r="D182" s="24">
        <v>146.38999999999999</v>
      </c>
      <c r="E182" s="24" t="s">
        <v>0</v>
      </c>
      <c r="F182" s="24" t="s">
        <v>0</v>
      </c>
      <c r="G182" s="24">
        <v>15.43</v>
      </c>
      <c r="H182" s="24">
        <f t="shared" si="3"/>
        <v>10.540337454744177</v>
      </c>
      <c r="I182" s="24" t="s">
        <v>0</v>
      </c>
    </row>
    <row r="183" spans="1:9" s="2" customFormat="1" x14ac:dyDescent="0.2">
      <c r="A183" s="2" t="s">
        <v>120</v>
      </c>
      <c r="D183" s="24">
        <v>74.23</v>
      </c>
      <c r="E183" s="24" t="s">
        <v>0</v>
      </c>
      <c r="F183" s="24" t="s">
        <v>0</v>
      </c>
      <c r="G183" s="24">
        <v>55.34</v>
      </c>
      <c r="H183" s="24">
        <f t="shared" si="3"/>
        <v>74.552067897076654</v>
      </c>
      <c r="I183" s="24" t="s">
        <v>0</v>
      </c>
    </row>
    <row r="184" spans="1:9" s="2" customFormat="1" x14ac:dyDescent="0.2">
      <c r="A184" s="3" t="s">
        <v>121</v>
      </c>
      <c r="D184" s="4">
        <f>D185+D187+D189</f>
        <v>40469.32</v>
      </c>
      <c r="E184" s="4">
        <v>46927</v>
      </c>
      <c r="F184" s="4">
        <v>46927</v>
      </c>
      <c r="G184" s="4">
        <v>32827.75</v>
      </c>
      <c r="H184" s="4">
        <f t="shared" si="3"/>
        <v>81.117621941757363</v>
      </c>
      <c r="I184" s="4">
        <v>69.95</v>
      </c>
    </row>
    <row r="185" spans="1:9" s="2" customFormat="1" x14ac:dyDescent="0.2">
      <c r="A185" s="2" t="s">
        <v>122</v>
      </c>
      <c r="D185" s="24">
        <f>D186</f>
        <v>1168.97</v>
      </c>
      <c r="E185" s="24" t="s">
        <v>0</v>
      </c>
      <c r="F185" s="24" t="s">
        <v>0</v>
      </c>
      <c r="G185" s="24">
        <v>2178.59</v>
      </c>
      <c r="H185" s="24">
        <f t="shared" si="3"/>
        <v>186.36834136034287</v>
      </c>
      <c r="I185" s="24" t="s">
        <v>0</v>
      </c>
    </row>
    <row r="186" spans="1:9" s="2" customFormat="1" x14ac:dyDescent="0.2">
      <c r="A186" s="2" t="s">
        <v>123</v>
      </c>
      <c r="D186" s="24">
        <v>1168.97</v>
      </c>
      <c r="E186" s="24" t="s">
        <v>0</v>
      </c>
      <c r="F186" s="24" t="s">
        <v>0</v>
      </c>
      <c r="G186" s="24">
        <v>2178.59</v>
      </c>
      <c r="H186" s="24">
        <f t="shared" si="3"/>
        <v>186.36834136034287</v>
      </c>
      <c r="I186" s="24" t="s">
        <v>0</v>
      </c>
    </row>
    <row r="187" spans="1:9" s="2" customFormat="1" x14ac:dyDescent="0.2">
      <c r="A187" s="2" t="s">
        <v>124</v>
      </c>
      <c r="D187" s="24">
        <f>D188</f>
        <v>39300.35</v>
      </c>
      <c r="E187" s="24" t="s">
        <v>0</v>
      </c>
      <c r="F187" s="24" t="s">
        <v>0</v>
      </c>
      <c r="G187" s="24">
        <v>25708.99</v>
      </c>
      <c r="H187" s="24">
        <f t="shared" si="3"/>
        <v>65.416694762260391</v>
      </c>
      <c r="I187" s="24" t="s">
        <v>0</v>
      </c>
    </row>
    <row r="188" spans="1:9" s="2" customFormat="1" x14ac:dyDescent="0.2">
      <c r="A188" s="2" t="s">
        <v>125</v>
      </c>
      <c r="D188" s="24">
        <v>39300.35</v>
      </c>
      <c r="E188" s="24" t="s">
        <v>0</v>
      </c>
      <c r="F188" s="24" t="s">
        <v>0</v>
      </c>
      <c r="G188" s="24">
        <v>25708.99</v>
      </c>
      <c r="H188" s="24">
        <f t="shared" si="3"/>
        <v>65.416694762260391</v>
      </c>
      <c r="I188" s="24" t="s">
        <v>0</v>
      </c>
    </row>
    <row r="189" spans="1:9" s="2" customFormat="1" x14ac:dyDescent="0.2">
      <c r="A189" s="2" t="s">
        <v>126</v>
      </c>
      <c r="D189" s="24"/>
      <c r="E189" s="24" t="s">
        <v>0</v>
      </c>
      <c r="F189" s="24" t="s">
        <v>0</v>
      </c>
      <c r="G189" s="24">
        <v>4940.17</v>
      </c>
      <c r="H189" s="24"/>
      <c r="I189" s="24" t="s">
        <v>0</v>
      </c>
    </row>
    <row r="190" spans="1:9" s="2" customFormat="1" x14ac:dyDescent="0.2">
      <c r="A190" s="2" t="s">
        <v>127</v>
      </c>
      <c r="D190" s="24"/>
      <c r="E190" s="24" t="s">
        <v>0</v>
      </c>
      <c r="F190" s="24" t="s">
        <v>0</v>
      </c>
      <c r="G190" s="24">
        <v>4940.17</v>
      </c>
      <c r="H190" s="24"/>
      <c r="I190" s="24" t="s">
        <v>0</v>
      </c>
    </row>
    <row r="191" spans="1:9" s="2" customFormat="1" x14ac:dyDescent="0.2">
      <c r="A191" s="3" t="s">
        <v>128</v>
      </c>
      <c r="D191" s="4">
        <f>D192</f>
        <v>267034.5</v>
      </c>
      <c r="E191" s="4">
        <v>759300</v>
      </c>
      <c r="F191" s="4">
        <v>759300</v>
      </c>
      <c r="G191" s="4">
        <v>378909.53</v>
      </c>
      <c r="H191" s="4">
        <f t="shared" si="3"/>
        <v>141.89534685593063</v>
      </c>
      <c r="I191" s="4">
        <v>49.9</v>
      </c>
    </row>
    <row r="192" spans="1:9" s="2" customFormat="1" x14ac:dyDescent="0.2">
      <c r="A192" s="2" t="s">
        <v>129</v>
      </c>
      <c r="D192" s="24">
        <f>D193+D194</f>
        <v>267034.5</v>
      </c>
      <c r="E192" s="24" t="s">
        <v>0</v>
      </c>
      <c r="F192" s="24" t="s">
        <v>0</v>
      </c>
      <c r="G192" s="24">
        <v>378909.53</v>
      </c>
      <c r="H192" s="24">
        <f t="shared" ref="H192:H225" si="4">G192/D192*100</f>
        <v>141.89534685593063</v>
      </c>
      <c r="I192" s="24" t="s">
        <v>0</v>
      </c>
    </row>
    <row r="193" spans="1:9" s="2" customFormat="1" x14ac:dyDescent="0.2">
      <c r="A193" s="2" t="s">
        <v>130</v>
      </c>
      <c r="D193" s="24">
        <v>73504.02</v>
      </c>
      <c r="E193" s="24" t="s">
        <v>0</v>
      </c>
      <c r="F193" s="24" t="s">
        <v>0</v>
      </c>
      <c r="G193" s="24">
        <v>135448.29</v>
      </c>
      <c r="H193" s="24">
        <f t="shared" si="4"/>
        <v>184.27330913329638</v>
      </c>
      <c r="I193" s="24" t="s">
        <v>0</v>
      </c>
    </row>
    <row r="194" spans="1:9" s="2" customFormat="1" x14ac:dyDescent="0.2">
      <c r="A194" s="2" t="s">
        <v>131</v>
      </c>
      <c r="D194" s="24">
        <v>193530.48</v>
      </c>
      <c r="E194" s="24" t="s">
        <v>0</v>
      </c>
      <c r="F194" s="24" t="s">
        <v>0</v>
      </c>
      <c r="G194" s="24">
        <v>243461.24</v>
      </c>
      <c r="H194" s="24">
        <f t="shared" si="4"/>
        <v>125.7999463443691</v>
      </c>
      <c r="I194" s="24" t="s">
        <v>0</v>
      </c>
    </row>
    <row r="195" spans="1:9" s="2" customFormat="1" x14ac:dyDescent="0.2">
      <c r="A195" s="3" t="s">
        <v>132</v>
      </c>
      <c r="D195" s="4">
        <f>D196+D198+D200</f>
        <v>485386.42</v>
      </c>
      <c r="E195" s="4">
        <v>1452822</v>
      </c>
      <c r="F195" s="4">
        <v>1452822</v>
      </c>
      <c r="G195" s="4">
        <v>982651.93</v>
      </c>
      <c r="H195" s="4">
        <f t="shared" si="4"/>
        <v>202.44734700241511</v>
      </c>
      <c r="I195" s="4">
        <v>67.64</v>
      </c>
    </row>
    <row r="196" spans="1:9" s="2" customFormat="1" x14ac:dyDescent="0.2">
      <c r="A196" s="2" t="s">
        <v>133</v>
      </c>
      <c r="D196" s="24">
        <f>D197</f>
        <v>435386.42</v>
      </c>
      <c r="E196" s="24" t="s">
        <v>0</v>
      </c>
      <c r="F196" s="24" t="s">
        <v>0</v>
      </c>
      <c r="G196" s="24">
        <v>725711.33</v>
      </c>
      <c r="H196" s="24">
        <f t="shared" si="4"/>
        <v>166.68212343416681</v>
      </c>
      <c r="I196" s="24" t="s">
        <v>0</v>
      </c>
    </row>
    <row r="197" spans="1:9" s="2" customFormat="1" x14ac:dyDescent="0.2">
      <c r="A197" s="2" t="s">
        <v>134</v>
      </c>
      <c r="D197" s="24">
        <v>435386.42</v>
      </c>
      <c r="E197" s="24" t="s">
        <v>0</v>
      </c>
      <c r="F197" s="24" t="s">
        <v>0</v>
      </c>
      <c r="G197" s="24">
        <v>725711.33</v>
      </c>
      <c r="H197" s="24">
        <f t="shared" si="4"/>
        <v>166.68212343416681</v>
      </c>
      <c r="I197" s="24" t="s">
        <v>0</v>
      </c>
    </row>
    <row r="198" spans="1:9" s="2" customFormat="1" x14ac:dyDescent="0.2">
      <c r="A198" s="2" t="s">
        <v>135</v>
      </c>
      <c r="D198" s="24">
        <f>D199</f>
        <v>50000</v>
      </c>
      <c r="E198" s="24" t="s">
        <v>0</v>
      </c>
      <c r="F198" s="24" t="s">
        <v>0</v>
      </c>
      <c r="G198" s="24">
        <v>165000</v>
      </c>
      <c r="H198" s="24">
        <f t="shared" si="4"/>
        <v>330</v>
      </c>
      <c r="I198" s="24" t="s">
        <v>0</v>
      </c>
    </row>
    <row r="199" spans="1:9" s="2" customFormat="1" x14ac:dyDescent="0.2">
      <c r="A199" s="2" t="s">
        <v>136</v>
      </c>
      <c r="D199" s="24">
        <v>50000</v>
      </c>
      <c r="E199" s="24" t="s">
        <v>0</v>
      </c>
      <c r="F199" s="24" t="s">
        <v>0</v>
      </c>
      <c r="G199" s="24">
        <v>165000</v>
      </c>
      <c r="H199" s="24">
        <f t="shared" si="4"/>
        <v>330</v>
      </c>
      <c r="I199" s="24" t="s">
        <v>0</v>
      </c>
    </row>
    <row r="200" spans="1:9" s="2" customFormat="1" x14ac:dyDescent="0.2">
      <c r="A200" s="2" t="s">
        <v>137</v>
      </c>
      <c r="D200" s="24"/>
      <c r="E200" s="24" t="s">
        <v>0</v>
      </c>
      <c r="F200" s="24" t="s">
        <v>0</v>
      </c>
      <c r="G200" s="24">
        <v>91940.6</v>
      </c>
      <c r="H200" s="24"/>
      <c r="I200" s="24" t="s">
        <v>0</v>
      </c>
    </row>
    <row r="201" spans="1:9" s="66" customFormat="1" ht="24.75" customHeight="1" x14ac:dyDescent="0.2">
      <c r="A201" s="100" t="s">
        <v>623</v>
      </c>
      <c r="B201" s="100"/>
      <c r="C201" s="100"/>
      <c r="D201" s="67"/>
      <c r="E201" s="67" t="s">
        <v>0</v>
      </c>
      <c r="F201" s="67" t="s">
        <v>0</v>
      </c>
      <c r="G201" s="67">
        <v>91940.6</v>
      </c>
      <c r="H201" s="67"/>
      <c r="I201" s="67" t="s">
        <v>0</v>
      </c>
    </row>
    <row r="202" spans="1:9" s="2" customFormat="1" x14ac:dyDescent="0.2">
      <c r="A202" s="3" t="s">
        <v>5</v>
      </c>
      <c r="D202" s="4">
        <f>D203+D206+D223</f>
        <v>812921.52999999991</v>
      </c>
      <c r="E202" s="4">
        <v>15845537.130000001</v>
      </c>
      <c r="F202" s="4">
        <v>15828037.130000001</v>
      </c>
      <c r="G202" s="4">
        <v>2625093.06</v>
      </c>
      <c r="H202" s="4">
        <f t="shared" si="4"/>
        <v>322.92084329467821</v>
      </c>
      <c r="I202" s="4">
        <v>16.59</v>
      </c>
    </row>
    <row r="203" spans="1:9" s="2" customFormat="1" x14ac:dyDescent="0.2">
      <c r="A203" s="3" t="s">
        <v>138</v>
      </c>
      <c r="D203" s="4">
        <f>D204</f>
        <v>2104.84</v>
      </c>
      <c r="E203" s="4">
        <v>18300</v>
      </c>
      <c r="F203" s="4">
        <v>42300</v>
      </c>
      <c r="G203" s="4">
        <v>30535.66</v>
      </c>
      <c r="H203" s="4">
        <f t="shared" si="4"/>
        <v>1450.7354478250127</v>
      </c>
      <c r="I203" s="4">
        <v>72.19</v>
      </c>
    </row>
    <row r="204" spans="1:9" s="2" customFormat="1" x14ac:dyDescent="0.2">
      <c r="A204" s="2" t="s">
        <v>139</v>
      </c>
      <c r="D204" s="24">
        <f>D205</f>
        <v>2104.84</v>
      </c>
      <c r="E204" s="24" t="s">
        <v>0</v>
      </c>
      <c r="F204" s="24" t="s">
        <v>0</v>
      </c>
      <c r="G204" s="24">
        <v>30535.66</v>
      </c>
      <c r="H204" s="24">
        <f t="shared" si="4"/>
        <v>1450.7354478250127</v>
      </c>
      <c r="I204" s="24" t="s">
        <v>0</v>
      </c>
    </row>
    <row r="205" spans="1:9" s="2" customFormat="1" x14ac:dyDescent="0.2">
      <c r="A205" s="2" t="s">
        <v>140</v>
      </c>
      <c r="D205" s="24">
        <v>2104.84</v>
      </c>
      <c r="E205" s="24" t="s">
        <v>0</v>
      </c>
      <c r="F205" s="24" t="s">
        <v>0</v>
      </c>
      <c r="G205" s="24">
        <v>30535.66</v>
      </c>
      <c r="H205" s="24">
        <f t="shared" si="4"/>
        <v>1450.7354478250127</v>
      </c>
      <c r="I205" s="24" t="s">
        <v>0</v>
      </c>
    </row>
    <row r="206" spans="1:9" s="2" customFormat="1" x14ac:dyDescent="0.2">
      <c r="A206" s="3" t="s">
        <v>141</v>
      </c>
      <c r="D206" s="4">
        <f>D207+D211+D218+D221+D216</f>
        <v>587129.52999999991</v>
      </c>
      <c r="E206" s="4">
        <v>14725159.75</v>
      </c>
      <c r="F206" s="4">
        <v>14707659.75</v>
      </c>
      <c r="G206" s="4">
        <v>2359124.27</v>
      </c>
      <c r="H206" s="4">
        <f t="shared" si="4"/>
        <v>401.80644124644874</v>
      </c>
      <c r="I206" s="4">
        <v>16.04</v>
      </c>
    </row>
    <row r="207" spans="1:9" s="2" customFormat="1" x14ac:dyDescent="0.2">
      <c r="A207" s="2" t="s">
        <v>142</v>
      </c>
      <c r="D207" s="24">
        <f>D208+D209+D210</f>
        <v>424418.47</v>
      </c>
      <c r="E207" s="24" t="s">
        <v>0</v>
      </c>
      <c r="F207" s="24" t="s">
        <v>0</v>
      </c>
      <c r="G207" s="24">
        <v>2000547.94</v>
      </c>
      <c r="H207" s="24">
        <f t="shared" si="4"/>
        <v>471.36212992804013</v>
      </c>
      <c r="I207" s="24" t="s">
        <v>0</v>
      </c>
    </row>
    <row r="208" spans="1:9" s="2" customFormat="1" x14ac:dyDescent="0.2">
      <c r="A208" s="2" t="s">
        <v>143</v>
      </c>
      <c r="D208" s="24">
        <v>23698.799999999999</v>
      </c>
      <c r="E208" s="24" t="s">
        <v>0</v>
      </c>
      <c r="F208" s="24" t="s">
        <v>0</v>
      </c>
      <c r="G208" s="24">
        <v>289625.92</v>
      </c>
      <c r="H208" s="24">
        <f t="shared" si="4"/>
        <v>1222.1121744560905</v>
      </c>
      <c r="I208" s="24" t="s">
        <v>0</v>
      </c>
    </row>
    <row r="209" spans="1:9" s="2" customFormat="1" x14ac:dyDescent="0.2">
      <c r="A209" s="2" t="s">
        <v>144</v>
      </c>
      <c r="D209" s="24">
        <v>257368.39</v>
      </c>
      <c r="E209" s="24" t="s">
        <v>0</v>
      </c>
      <c r="F209" s="24" t="s">
        <v>0</v>
      </c>
      <c r="G209" s="24">
        <v>1414382.79</v>
      </c>
      <c r="H209" s="24">
        <f t="shared" si="4"/>
        <v>549.55575158239128</v>
      </c>
      <c r="I209" s="24" t="s">
        <v>0</v>
      </c>
    </row>
    <row r="210" spans="1:9" s="2" customFormat="1" x14ac:dyDescent="0.2">
      <c r="A210" s="2" t="s">
        <v>145</v>
      </c>
      <c r="D210" s="24">
        <v>143351.28</v>
      </c>
      <c r="E210" s="24" t="s">
        <v>0</v>
      </c>
      <c r="F210" s="24" t="s">
        <v>0</v>
      </c>
      <c r="G210" s="24">
        <v>296539.23</v>
      </c>
      <c r="H210" s="24">
        <f t="shared" si="4"/>
        <v>206.86193384530642</v>
      </c>
      <c r="I210" s="24" t="s">
        <v>0</v>
      </c>
    </row>
    <row r="211" spans="1:9" s="2" customFormat="1" x14ac:dyDescent="0.2">
      <c r="A211" s="2" t="s">
        <v>146</v>
      </c>
      <c r="D211" s="24">
        <f>D212+D213+D214+D215</f>
        <v>110848.44</v>
      </c>
      <c r="E211" s="24" t="s">
        <v>0</v>
      </c>
      <c r="F211" s="24" t="s">
        <v>0</v>
      </c>
      <c r="G211" s="24">
        <v>329184.78000000003</v>
      </c>
      <c r="H211" s="24">
        <f t="shared" si="4"/>
        <v>296.96834705116288</v>
      </c>
      <c r="I211" s="24" t="s">
        <v>0</v>
      </c>
    </row>
    <row r="212" spans="1:9" s="2" customFormat="1" x14ac:dyDescent="0.2">
      <c r="A212" s="2" t="s">
        <v>147</v>
      </c>
      <c r="D212" s="24">
        <v>13578.81</v>
      </c>
      <c r="E212" s="24" t="s">
        <v>0</v>
      </c>
      <c r="F212" s="24" t="s">
        <v>0</v>
      </c>
      <c r="G212" s="24">
        <v>35167.67</v>
      </c>
      <c r="H212" s="24">
        <f t="shared" si="4"/>
        <v>258.98933706267337</v>
      </c>
      <c r="I212" s="24" t="s">
        <v>0</v>
      </c>
    </row>
    <row r="213" spans="1:9" s="2" customFormat="1" x14ac:dyDescent="0.2">
      <c r="A213" s="2" t="s">
        <v>148</v>
      </c>
      <c r="D213" s="24">
        <v>27023.13</v>
      </c>
      <c r="E213" s="24" t="s">
        <v>0</v>
      </c>
      <c r="F213" s="24" t="s">
        <v>0</v>
      </c>
      <c r="G213" s="24">
        <v>2340.36</v>
      </c>
      <c r="H213" s="24">
        <f t="shared" si="4"/>
        <v>8.6605807691411041</v>
      </c>
      <c r="I213" s="24" t="s">
        <v>0</v>
      </c>
    </row>
    <row r="214" spans="1:9" s="2" customFormat="1" x14ac:dyDescent="0.2">
      <c r="A214" s="2" t="s">
        <v>149</v>
      </c>
      <c r="D214" s="24"/>
      <c r="E214" s="24" t="s">
        <v>0</v>
      </c>
      <c r="F214" s="24" t="s">
        <v>0</v>
      </c>
      <c r="G214" s="24">
        <v>10803.23</v>
      </c>
      <c r="H214" s="24"/>
      <c r="I214" s="24" t="s">
        <v>0</v>
      </c>
    </row>
    <row r="215" spans="1:9" s="2" customFormat="1" x14ac:dyDescent="0.2">
      <c r="A215" s="2" t="s">
        <v>150</v>
      </c>
      <c r="D215" s="24">
        <v>70246.5</v>
      </c>
      <c r="E215" s="24" t="s">
        <v>0</v>
      </c>
      <c r="F215" s="24" t="s">
        <v>0</v>
      </c>
      <c r="G215" s="24">
        <v>280873.52</v>
      </c>
      <c r="H215" s="24">
        <f t="shared" si="4"/>
        <v>399.83987814339508</v>
      </c>
      <c r="I215" s="24" t="s">
        <v>0</v>
      </c>
    </row>
    <row r="216" spans="1:9" s="2" customFormat="1" x14ac:dyDescent="0.2">
      <c r="A216" s="2" t="s">
        <v>626</v>
      </c>
      <c r="D216" s="24">
        <f>D217</f>
        <v>15000</v>
      </c>
      <c r="E216" s="24"/>
      <c r="F216" s="24"/>
      <c r="G216" s="24"/>
      <c r="H216" s="24"/>
      <c r="I216" s="24"/>
    </row>
    <row r="217" spans="1:9" s="2" customFormat="1" x14ac:dyDescent="0.2">
      <c r="A217" s="2" t="s">
        <v>627</v>
      </c>
      <c r="D217" s="24">
        <v>15000</v>
      </c>
      <c r="E217" s="24"/>
      <c r="F217" s="24"/>
      <c r="G217" s="24"/>
      <c r="H217" s="24"/>
      <c r="I217" s="24"/>
    </row>
    <row r="218" spans="1:9" s="2" customFormat="1" x14ac:dyDescent="0.2">
      <c r="A218" s="2" t="s">
        <v>151</v>
      </c>
      <c r="D218" s="24">
        <f>D219+D220</f>
        <v>29953.58</v>
      </c>
      <c r="E218" s="24" t="s">
        <v>0</v>
      </c>
      <c r="F218" s="24" t="s">
        <v>0</v>
      </c>
      <c r="G218" s="24">
        <v>29391.55</v>
      </c>
      <c r="H218" s="24">
        <f t="shared" si="4"/>
        <v>98.123663348421118</v>
      </c>
      <c r="I218" s="24" t="s">
        <v>0</v>
      </c>
    </row>
    <row r="219" spans="1:9" s="2" customFormat="1" x14ac:dyDescent="0.2">
      <c r="A219" s="2" t="s">
        <v>152</v>
      </c>
      <c r="D219" s="24">
        <v>29953.58</v>
      </c>
      <c r="E219" s="24" t="s">
        <v>0</v>
      </c>
      <c r="F219" s="24" t="s">
        <v>0</v>
      </c>
      <c r="G219" s="24">
        <v>25391.55</v>
      </c>
      <c r="H219" s="24">
        <f t="shared" si="4"/>
        <v>84.76966693129836</v>
      </c>
      <c r="I219" s="24" t="s">
        <v>0</v>
      </c>
    </row>
    <row r="220" spans="1:9" s="2" customFormat="1" x14ac:dyDescent="0.2">
      <c r="A220" s="2" t="s">
        <v>153</v>
      </c>
      <c r="D220" s="24"/>
      <c r="E220" s="24" t="s">
        <v>0</v>
      </c>
      <c r="F220" s="24" t="s">
        <v>0</v>
      </c>
      <c r="G220" s="24">
        <v>4000</v>
      </c>
      <c r="H220" s="24"/>
      <c r="I220" s="24" t="s">
        <v>0</v>
      </c>
    </row>
    <row r="221" spans="1:9" s="2" customFormat="1" x14ac:dyDescent="0.2">
      <c r="A221" s="2" t="s">
        <v>154</v>
      </c>
      <c r="D221" s="24">
        <f>D222</f>
        <v>6909.04</v>
      </c>
      <c r="E221" s="24" t="s">
        <v>0</v>
      </c>
      <c r="F221" s="24" t="s">
        <v>0</v>
      </c>
      <c r="G221" s="24" t="s">
        <v>0</v>
      </c>
      <c r="H221" s="24"/>
      <c r="I221" s="24" t="s">
        <v>0</v>
      </c>
    </row>
    <row r="222" spans="1:9" s="2" customFormat="1" x14ac:dyDescent="0.2">
      <c r="A222" s="2" t="s">
        <v>155</v>
      </c>
      <c r="D222" s="24">
        <v>6909.04</v>
      </c>
      <c r="E222" s="24" t="s">
        <v>0</v>
      </c>
      <c r="F222" s="24" t="s">
        <v>0</v>
      </c>
      <c r="G222" s="24" t="s">
        <v>0</v>
      </c>
      <c r="H222" s="24"/>
      <c r="I222" s="24" t="s">
        <v>0</v>
      </c>
    </row>
    <row r="223" spans="1:9" s="2" customFormat="1" x14ac:dyDescent="0.2">
      <c r="A223" s="3" t="s">
        <v>156</v>
      </c>
      <c r="D223" s="4">
        <f>D224</f>
        <v>223687.16</v>
      </c>
      <c r="E223" s="4">
        <v>1102077.3799999999</v>
      </c>
      <c r="F223" s="4">
        <v>1078077.3799999999</v>
      </c>
      <c r="G223" s="4">
        <v>235433.13</v>
      </c>
      <c r="H223" s="4">
        <f t="shared" si="4"/>
        <v>105.25107028941669</v>
      </c>
      <c r="I223" s="4">
        <v>21.84</v>
      </c>
    </row>
    <row r="224" spans="1:9" s="2" customFormat="1" x14ac:dyDescent="0.2">
      <c r="A224" s="2" t="s">
        <v>157</v>
      </c>
      <c r="D224" s="24">
        <f>D225</f>
        <v>223687.16</v>
      </c>
      <c r="E224" s="24" t="s">
        <v>0</v>
      </c>
      <c r="F224" s="24" t="s">
        <v>0</v>
      </c>
      <c r="G224" s="24">
        <v>235433.13</v>
      </c>
      <c r="H224" s="24">
        <f t="shared" si="4"/>
        <v>105.25107028941669</v>
      </c>
      <c r="I224" s="24" t="s">
        <v>0</v>
      </c>
    </row>
    <row r="225" spans="1:9" s="2" customFormat="1" x14ac:dyDescent="0.2">
      <c r="A225" s="2" t="s">
        <v>158</v>
      </c>
      <c r="D225" s="24">
        <v>223687.16</v>
      </c>
      <c r="E225" s="24" t="s">
        <v>0</v>
      </c>
      <c r="F225" s="24" t="s">
        <v>0</v>
      </c>
      <c r="G225" s="24">
        <v>235433.13</v>
      </c>
      <c r="H225" s="24">
        <f t="shared" si="4"/>
        <v>105.25107028941669</v>
      </c>
      <c r="I225" s="24" t="s">
        <v>0</v>
      </c>
    </row>
    <row r="226" spans="1:9" s="2" customFormat="1" x14ac:dyDescent="0.2">
      <c r="H226" s="31"/>
      <c r="I226" s="32"/>
    </row>
    <row r="227" spans="1:9" s="2" customFormat="1" x14ac:dyDescent="0.2">
      <c r="A227" s="88" t="s">
        <v>629</v>
      </c>
      <c r="B227" s="88"/>
      <c r="C227" s="88"/>
      <c r="D227" s="88"/>
      <c r="E227" s="88"/>
      <c r="F227" s="88"/>
      <c r="G227" s="88"/>
      <c r="H227" s="88"/>
      <c r="I227" s="88"/>
    </row>
    <row r="228" spans="1:9" s="2" customFormat="1" x14ac:dyDescent="0.2"/>
    <row r="229" spans="1:9" s="2" customFormat="1" ht="25.5" x14ac:dyDescent="0.2">
      <c r="A229" s="95" t="s">
        <v>630</v>
      </c>
      <c r="B229" s="96"/>
      <c r="C229" s="96"/>
      <c r="D229" s="77" t="s">
        <v>744</v>
      </c>
      <c r="E229" s="29" t="s">
        <v>598</v>
      </c>
      <c r="F229" s="29" t="s">
        <v>599</v>
      </c>
      <c r="G229" s="77" t="s">
        <v>715</v>
      </c>
      <c r="H229" s="29" t="s">
        <v>600</v>
      </c>
      <c r="I229" s="29" t="s">
        <v>600</v>
      </c>
    </row>
    <row r="230" spans="1:9" s="81" customFormat="1" ht="11.25" x14ac:dyDescent="0.2">
      <c r="A230" s="97">
        <v>1</v>
      </c>
      <c r="B230" s="98"/>
      <c r="C230" s="98"/>
      <c r="D230" s="83">
        <v>2</v>
      </c>
      <c r="E230" s="83">
        <v>3</v>
      </c>
      <c r="F230" s="83">
        <v>4</v>
      </c>
      <c r="G230" s="83">
        <v>5</v>
      </c>
      <c r="H230" s="83" t="s">
        <v>601</v>
      </c>
      <c r="I230" s="83" t="s">
        <v>602</v>
      </c>
    </row>
    <row r="231" spans="1:9" s="32" customFormat="1" x14ac:dyDescent="0.2">
      <c r="A231" s="103" t="s">
        <v>159</v>
      </c>
      <c r="B231" s="104"/>
      <c r="C231" s="104"/>
      <c r="D231" s="33">
        <f>D232+D236+D239+D247+D251+D254</f>
        <v>7138464.6400000006</v>
      </c>
      <c r="E231" s="33">
        <v>21219920.170000002</v>
      </c>
      <c r="F231" s="33">
        <v>21219920.170000002</v>
      </c>
      <c r="G231" s="33">
        <v>8464847.4199999999</v>
      </c>
      <c r="H231" s="33">
        <f>G231/D231*100</f>
        <v>118.58078518127952</v>
      </c>
      <c r="I231" s="33">
        <v>39.89</v>
      </c>
    </row>
    <row r="232" spans="1:9" s="2" customFormat="1" x14ac:dyDescent="0.2">
      <c r="A232" s="93" t="s">
        <v>189</v>
      </c>
      <c r="B232" s="94"/>
      <c r="C232" s="94"/>
      <c r="D232" s="4">
        <f>D233+D234+D235</f>
        <v>3475406.8200000003</v>
      </c>
      <c r="E232" s="4">
        <v>8376462.79</v>
      </c>
      <c r="F232" s="4">
        <v>8376462.79</v>
      </c>
      <c r="G232" s="4">
        <v>4087272.58</v>
      </c>
      <c r="H232" s="33">
        <f t="shared" ref="H232:H281" si="5">G232/D232*100</f>
        <v>117.60558667488601</v>
      </c>
      <c r="I232" s="33">
        <v>48.79</v>
      </c>
    </row>
    <row r="233" spans="1:9" s="2" customFormat="1" x14ac:dyDescent="0.2">
      <c r="A233" s="94" t="s">
        <v>190</v>
      </c>
      <c r="B233" s="94"/>
      <c r="C233" s="94"/>
      <c r="D233" s="24">
        <v>3475374.12</v>
      </c>
      <c r="E233" s="24">
        <v>8371402.79</v>
      </c>
      <c r="F233" s="24">
        <v>8371402.79</v>
      </c>
      <c r="G233" s="24">
        <v>4087255.26</v>
      </c>
      <c r="H233" s="34">
        <f t="shared" si="5"/>
        <v>117.60619486917281</v>
      </c>
      <c r="I233" s="34">
        <v>48.82</v>
      </c>
    </row>
    <row r="234" spans="1:9" s="2" customFormat="1" x14ac:dyDescent="0.2">
      <c r="A234" s="94" t="s">
        <v>631</v>
      </c>
      <c r="B234" s="94"/>
      <c r="C234" s="94"/>
      <c r="D234" s="24">
        <v>32.700000000000003</v>
      </c>
      <c r="E234" s="24">
        <v>60</v>
      </c>
      <c r="F234" s="24">
        <v>60</v>
      </c>
      <c r="G234" s="24">
        <v>17.32</v>
      </c>
      <c r="H234" s="34">
        <f t="shared" si="5"/>
        <v>52.966360856269112</v>
      </c>
      <c r="I234" s="34">
        <v>28.87</v>
      </c>
    </row>
    <row r="235" spans="1:9" s="2" customFormat="1" x14ac:dyDescent="0.2">
      <c r="A235" s="94" t="s">
        <v>632</v>
      </c>
      <c r="B235" s="94"/>
      <c r="C235" s="94"/>
      <c r="D235" s="24"/>
      <c r="E235" s="24">
        <v>5000</v>
      </c>
      <c r="F235" s="24">
        <v>5000</v>
      </c>
      <c r="G235" s="24" t="s">
        <v>0</v>
      </c>
      <c r="H235" s="33"/>
      <c r="I235" s="34"/>
    </row>
    <row r="236" spans="1:9" s="2" customFormat="1" x14ac:dyDescent="0.2">
      <c r="A236" s="93" t="s">
        <v>191</v>
      </c>
      <c r="B236" s="94"/>
      <c r="C236" s="94"/>
      <c r="D236" s="4">
        <f>D237+D238</f>
        <v>404871.85000000003</v>
      </c>
      <c r="E236" s="4">
        <v>1277630</v>
      </c>
      <c r="F236" s="4">
        <v>1277630</v>
      </c>
      <c r="G236" s="4">
        <v>475793.74</v>
      </c>
      <c r="H236" s="33">
        <f t="shared" si="5"/>
        <v>117.51712054073404</v>
      </c>
      <c r="I236" s="33">
        <v>37.24</v>
      </c>
    </row>
    <row r="237" spans="1:9" s="2" customFormat="1" x14ac:dyDescent="0.2">
      <c r="A237" s="94" t="s">
        <v>633</v>
      </c>
      <c r="B237" s="94"/>
      <c r="C237" s="94"/>
      <c r="D237" s="24">
        <v>15127.14</v>
      </c>
      <c r="E237" s="24">
        <v>50000</v>
      </c>
      <c r="F237" s="24">
        <v>50000</v>
      </c>
      <c r="G237" s="24">
        <v>6777.95</v>
      </c>
      <c r="H237" s="34">
        <f t="shared" si="5"/>
        <v>44.8065529901885</v>
      </c>
      <c r="I237" s="34">
        <v>13.56</v>
      </c>
    </row>
    <row r="238" spans="1:9" s="2" customFormat="1" x14ac:dyDescent="0.2">
      <c r="A238" s="94" t="s">
        <v>634</v>
      </c>
      <c r="B238" s="94"/>
      <c r="C238" s="94"/>
      <c r="D238" s="24">
        <v>389744.71</v>
      </c>
      <c r="E238" s="24">
        <v>1227630</v>
      </c>
      <c r="F238" s="24">
        <v>1227630</v>
      </c>
      <c r="G238" s="24">
        <v>469015.79</v>
      </c>
      <c r="H238" s="34">
        <f t="shared" si="5"/>
        <v>120.33923180124752</v>
      </c>
      <c r="I238" s="34">
        <v>38.200000000000003</v>
      </c>
    </row>
    <row r="239" spans="1:9" s="2" customFormat="1" x14ac:dyDescent="0.2">
      <c r="A239" s="93" t="s">
        <v>635</v>
      </c>
      <c r="B239" s="94"/>
      <c r="C239" s="94"/>
      <c r="D239" s="4">
        <f>D240+D241+D242+D243+D244+D245+D246</f>
        <v>888103.04999999993</v>
      </c>
      <c r="E239" s="4">
        <v>1876813</v>
      </c>
      <c r="F239" s="4">
        <v>1876813</v>
      </c>
      <c r="G239" s="4">
        <v>775992.23</v>
      </c>
      <c r="H239" s="33">
        <f t="shared" si="5"/>
        <v>87.376372595500044</v>
      </c>
      <c r="I239" s="33">
        <v>41.35</v>
      </c>
    </row>
    <row r="240" spans="1:9" s="2" customFormat="1" x14ac:dyDescent="0.2">
      <c r="A240" s="94" t="s">
        <v>636</v>
      </c>
      <c r="B240" s="94"/>
      <c r="C240" s="94"/>
      <c r="D240" s="24">
        <v>318121.89</v>
      </c>
      <c r="E240" s="24">
        <v>635833</v>
      </c>
      <c r="F240" s="24">
        <v>635833</v>
      </c>
      <c r="G240" s="24">
        <v>324775</v>
      </c>
      <c r="H240" s="34">
        <f t="shared" si="5"/>
        <v>102.0913713293983</v>
      </c>
      <c r="I240" s="34">
        <v>51.08</v>
      </c>
    </row>
    <row r="241" spans="1:9" s="2" customFormat="1" x14ac:dyDescent="0.2">
      <c r="A241" s="94" t="s">
        <v>637</v>
      </c>
      <c r="B241" s="94"/>
      <c r="C241" s="94"/>
      <c r="D241" s="24">
        <v>282305.28000000003</v>
      </c>
      <c r="E241" s="24">
        <v>650000</v>
      </c>
      <c r="F241" s="24">
        <v>650000</v>
      </c>
      <c r="G241" s="24">
        <v>194316.74</v>
      </c>
      <c r="H241" s="34">
        <f t="shared" si="5"/>
        <v>68.832130947037186</v>
      </c>
      <c r="I241" s="34">
        <v>29.89</v>
      </c>
    </row>
    <row r="242" spans="1:9" s="2" customFormat="1" x14ac:dyDescent="0.2">
      <c r="A242" s="94" t="s">
        <v>638</v>
      </c>
      <c r="B242" s="94"/>
      <c r="C242" s="94"/>
      <c r="D242" s="24">
        <v>40707.26</v>
      </c>
      <c r="E242" s="24">
        <v>71200</v>
      </c>
      <c r="F242" s="24">
        <v>71200</v>
      </c>
      <c r="G242" s="24">
        <v>7040.09</v>
      </c>
      <c r="H242" s="34">
        <f t="shared" si="5"/>
        <v>17.294433474520268</v>
      </c>
      <c r="I242" s="34">
        <v>9.89</v>
      </c>
    </row>
    <row r="243" spans="1:9" s="2" customFormat="1" x14ac:dyDescent="0.2">
      <c r="A243" s="94" t="s">
        <v>639</v>
      </c>
      <c r="B243" s="94"/>
      <c r="C243" s="94"/>
      <c r="D243" s="24">
        <v>1361.35</v>
      </c>
      <c r="E243" s="24">
        <v>2000</v>
      </c>
      <c r="F243" s="24">
        <v>2000</v>
      </c>
      <c r="G243" s="24">
        <v>309.58</v>
      </c>
      <c r="H243" s="34">
        <f t="shared" si="5"/>
        <v>22.740661843023467</v>
      </c>
      <c r="I243" s="34">
        <v>15.48</v>
      </c>
    </row>
    <row r="244" spans="1:9" s="2" customFormat="1" x14ac:dyDescent="0.2">
      <c r="A244" s="94" t="s">
        <v>640</v>
      </c>
      <c r="B244" s="94"/>
      <c r="C244" s="94"/>
      <c r="D244" s="24">
        <v>4322.7</v>
      </c>
      <c r="E244" s="24">
        <v>22000</v>
      </c>
      <c r="F244" s="24">
        <v>22000</v>
      </c>
      <c r="G244" s="24">
        <v>983.97</v>
      </c>
      <c r="H244" s="34">
        <f t="shared" si="5"/>
        <v>22.76285654799084</v>
      </c>
      <c r="I244" s="34">
        <v>4.47</v>
      </c>
    </row>
    <row r="245" spans="1:9" s="2" customFormat="1" x14ac:dyDescent="0.2">
      <c r="A245" s="94" t="s">
        <v>641</v>
      </c>
      <c r="B245" s="94"/>
      <c r="C245" s="94"/>
      <c r="D245" s="24">
        <v>39824.089999999997</v>
      </c>
      <c r="E245" s="24">
        <v>42920</v>
      </c>
      <c r="F245" s="24">
        <v>42920</v>
      </c>
      <c r="G245" s="24">
        <v>39366.959999999999</v>
      </c>
      <c r="H245" s="34">
        <f t="shared" si="5"/>
        <v>98.852126941255918</v>
      </c>
      <c r="I245" s="34">
        <v>91.72</v>
      </c>
    </row>
    <row r="246" spans="1:9" s="2" customFormat="1" x14ac:dyDescent="0.2">
      <c r="A246" s="94" t="s">
        <v>642</v>
      </c>
      <c r="B246" s="94"/>
      <c r="C246" s="94"/>
      <c r="D246" s="24">
        <v>201460.48000000001</v>
      </c>
      <c r="E246" s="24">
        <v>452860</v>
      </c>
      <c r="F246" s="24">
        <v>452860</v>
      </c>
      <c r="G246" s="24">
        <v>209199.89</v>
      </c>
      <c r="H246" s="34">
        <f t="shared" si="5"/>
        <v>103.84165172246189</v>
      </c>
      <c r="I246" s="34">
        <v>46.2</v>
      </c>
    </row>
    <row r="247" spans="1:9" s="2" customFormat="1" x14ac:dyDescent="0.2">
      <c r="A247" s="93" t="s">
        <v>643</v>
      </c>
      <c r="B247" s="94"/>
      <c r="C247" s="94"/>
      <c r="D247" s="4">
        <f>D248+D249+D250</f>
        <v>2348557.5499999998</v>
      </c>
      <c r="E247" s="4">
        <v>9390130.3800000008</v>
      </c>
      <c r="F247" s="4">
        <v>9390130.3800000008</v>
      </c>
      <c r="G247" s="4">
        <v>3031662.35</v>
      </c>
      <c r="H247" s="33">
        <f t="shared" si="5"/>
        <v>129.086142683623</v>
      </c>
      <c r="I247" s="33">
        <v>32.29</v>
      </c>
    </row>
    <row r="248" spans="1:9" s="2" customFormat="1" x14ac:dyDescent="0.2">
      <c r="A248" s="94" t="s">
        <v>644</v>
      </c>
      <c r="B248" s="94"/>
      <c r="C248" s="94"/>
      <c r="D248" s="24">
        <v>236233.79</v>
      </c>
      <c r="E248" s="24">
        <v>2449462.13</v>
      </c>
      <c r="F248" s="24">
        <v>2449462.13</v>
      </c>
      <c r="G248" s="24">
        <v>608653.57999999996</v>
      </c>
      <c r="H248" s="34">
        <f t="shared" si="5"/>
        <v>257.64882322719365</v>
      </c>
      <c r="I248" s="34">
        <v>24.85</v>
      </c>
    </row>
    <row r="249" spans="1:9" s="2" customFormat="1" x14ac:dyDescent="0.2">
      <c r="A249" s="94" t="s">
        <v>645</v>
      </c>
      <c r="B249" s="94"/>
      <c r="C249" s="94"/>
      <c r="D249" s="24">
        <v>2112323.7599999998</v>
      </c>
      <c r="E249" s="24">
        <v>4973494</v>
      </c>
      <c r="F249" s="24">
        <v>4973494</v>
      </c>
      <c r="G249" s="24">
        <v>2423008.77</v>
      </c>
      <c r="H249" s="34">
        <f t="shared" si="5"/>
        <v>114.70820978693155</v>
      </c>
      <c r="I249" s="34">
        <v>48.72</v>
      </c>
    </row>
    <row r="250" spans="1:9" s="2" customFormat="1" x14ac:dyDescent="0.2">
      <c r="A250" s="94" t="s">
        <v>646</v>
      </c>
      <c r="B250" s="94"/>
      <c r="C250" s="94"/>
      <c r="D250" s="24"/>
      <c r="E250" s="24">
        <v>1967174.25</v>
      </c>
      <c r="F250" s="24">
        <v>1967174.25</v>
      </c>
      <c r="G250" s="24" t="s">
        <v>0</v>
      </c>
      <c r="H250" s="33"/>
      <c r="I250" s="34"/>
    </row>
    <row r="251" spans="1:9" s="2" customFormat="1" x14ac:dyDescent="0.2">
      <c r="A251" s="93" t="s">
        <v>647</v>
      </c>
      <c r="B251" s="94"/>
      <c r="C251" s="94"/>
      <c r="D251" s="4">
        <f>D252+D253</f>
        <v>3400.3</v>
      </c>
      <c r="E251" s="4">
        <v>1300</v>
      </c>
      <c r="F251" s="4">
        <v>1300</v>
      </c>
      <c r="G251" s="4">
        <v>8665.1</v>
      </c>
      <c r="H251" s="33">
        <f t="shared" si="5"/>
        <v>254.8333970532012</v>
      </c>
      <c r="I251" s="33">
        <v>666.55</v>
      </c>
    </row>
    <row r="252" spans="1:9" s="2" customFormat="1" x14ac:dyDescent="0.2">
      <c r="A252" s="94" t="s">
        <v>648</v>
      </c>
      <c r="B252" s="94"/>
      <c r="C252" s="94"/>
      <c r="D252" s="24"/>
      <c r="E252" s="24"/>
      <c r="F252" s="24"/>
      <c r="G252" s="24" t="s">
        <v>0</v>
      </c>
      <c r="H252" s="33"/>
      <c r="I252" s="34"/>
    </row>
    <row r="253" spans="1:9" s="2" customFormat="1" x14ac:dyDescent="0.2">
      <c r="A253" s="94" t="s">
        <v>649</v>
      </c>
      <c r="B253" s="94"/>
      <c r="C253" s="94"/>
      <c r="D253" s="24">
        <v>3400.3</v>
      </c>
      <c r="E253" s="24">
        <v>1300</v>
      </c>
      <c r="F253" s="24">
        <v>1300</v>
      </c>
      <c r="G253" s="24">
        <v>8665.1</v>
      </c>
      <c r="H253" s="34">
        <f t="shared" si="5"/>
        <v>254.8333970532012</v>
      </c>
      <c r="I253" s="34">
        <v>666.55</v>
      </c>
    </row>
    <row r="254" spans="1:9" s="2" customFormat="1" x14ac:dyDescent="0.2">
      <c r="A254" s="93" t="s">
        <v>650</v>
      </c>
      <c r="B254" s="94"/>
      <c r="C254" s="94"/>
      <c r="D254" s="4">
        <f>D255+D256</f>
        <v>18125.07</v>
      </c>
      <c r="E254" s="4">
        <v>297584</v>
      </c>
      <c r="F254" s="4">
        <v>297584</v>
      </c>
      <c r="G254" s="4">
        <v>85461.42</v>
      </c>
      <c r="H254" s="33">
        <f t="shared" si="5"/>
        <v>471.50946175656151</v>
      </c>
      <c r="I254" s="33">
        <v>28.72</v>
      </c>
    </row>
    <row r="255" spans="1:9" s="2" customFormat="1" x14ac:dyDescent="0.2">
      <c r="A255" s="94" t="s">
        <v>651</v>
      </c>
      <c r="B255" s="94"/>
      <c r="C255" s="94"/>
      <c r="D255" s="24">
        <v>17609.02</v>
      </c>
      <c r="E255" s="24">
        <v>297482</v>
      </c>
      <c r="F255" s="24">
        <v>297482</v>
      </c>
      <c r="G255" s="24">
        <v>85410.66</v>
      </c>
      <c r="H255" s="34">
        <f t="shared" si="5"/>
        <v>485.03925828921763</v>
      </c>
      <c r="I255" s="34">
        <v>28.71</v>
      </c>
    </row>
    <row r="256" spans="1:9" s="2" customFormat="1" x14ac:dyDescent="0.2">
      <c r="A256" s="94" t="s">
        <v>652</v>
      </c>
      <c r="B256" s="94"/>
      <c r="C256" s="94"/>
      <c r="D256" s="24">
        <v>516.04999999999995</v>
      </c>
      <c r="E256" s="24">
        <v>102</v>
      </c>
      <c r="F256" s="24">
        <v>102</v>
      </c>
      <c r="G256" s="24">
        <v>50.76</v>
      </c>
      <c r="H256" s="34">
        <f t="shared" si="5"/>
        <v>9.836256176727062</v>
      </c>
      <c r="I256" s="34">
        <v>49.76</v>
      </c>
    </row>
    <row r="257" spans="1:9" s="2" customFormat="1" x14ac:dyDescent="0.2">
      <c r="A257" s="99" t="s">
        <v>0</v>
      </c>
      <c r="B257" s="94"/>
      <c r="C257" s="94"/>
      <c r="E257" s="2" t="s">
        <v>0</v>
      </c>
      <c r="F257" s="2" t="s">
        <v>0</v>
      </c>
      <c r="G257" s="2" t="s">
        <v>0</v>
      </c>
      <c r="H257" s="33"/>
      <c r="I257" s="34" t="s">
        <v>0</v>
      </c>
    </row>
    <row r="258" spans="1:9" s="32" customFormat="1" x14ac:dyDescent="0.2">
      <c r="A258" s="103" t="s">
        <v>178</v>
      </c>
      <c r="B258" s="104"/>
      <c r="C258" s="104"/>
      <c r="D258" s="33">
        <f>D259+D265+D268+D276+D280+D282+D285</f>
        <v>6225005.1500000004</v>
      </c>
      <c r="E258" s="33">
        <v>31368020.170000002</v>
      </c>
      <c r="F258" s="33">
        <v>31368020.170000002</v>
      </c>
      <c r="G258" s="33">
        <v>9634823.0800000001</v>
      </c>
      <c r="H258" s="33">
        <f t="shared" si="5"/>
        <v>154.77614632977452</v>
      </c>
      <c r="I258" s="33">
        <v>30.72</v>
      </c>
    </row>
    <row r="259" spans="1:9" s="2" customFormat="1" x14ac:dyDescent="0.2">
      <c r="A259" s="93" t="s">
        <v>189</v>
      </c>
      <c r="B259" s="94"/>
      <c r="C259" s="94"/>
      <c r="D259" s="4">
        <f>D260+D261+D263+D264</f>
        <v>2844859.52</v>
      </c>
      <c r="E259" s="4">
        <v>10949435.789999999</v>
      </c>
      <c r="F259" s="4">
        <v>10949435.789999999</v>
      </c>
      <c r="G259" s="4">
        <v>5193332.42</v>
      </c>
      <c r="H259" s="33">
        <f t="shared" si="5"/>
        <v>182.55145406968987</v>
      </c>
      <c r="I259" s="33">
        <v>47.43</v>
      </c>
    </row>
    <row r="260" spans="1:9" s="2" customFormat="1" x14ac:dyDescent="0.2">
      <c r="A260" s="94" t="s">
        <v>190</v>
      </c>
      <c r="B260" s="94"/>
      <c r="C260" s="94"/>
      <c r="D260" s="24">
        <v>2364852.84</v>
      </c>
      <c r="E260" s="24">
        <v>8172742.79</v>
      </c>
      <c r="F260" s="24">
        <v>8172742.79</v>
      </c>
      <c r="G260" s="24">
        <v>3534378.98</v>
      </c>
      <c r="H260" s="34">
        <f t="shared" si="5"/>
        <v>149.45449967195424</v>
      </c>
      <c r="I260" s="34">
        <v>43.25</v>
      </c>
    </row>
    <row r="261" spans="1:9" s="2" customFormat="1" x14ac:dyDescent="0.2">
      <c r="A261" s="94" t="s">
        <v>631</v>
      </c>
      <c r="B261" s="94"/>
      <c r="C261" s="94"/>
      <c r="D261" s="24">
        <v>11.92</v>
      </c>
      <c r="E261" s="24">
        <v>60</v>
      </c>
      <c r="F261" s="24">
        <v>60</v>
      </c>
      <c r="G261" s="24">
        <v>7.56</v>
      </c>
      <c r="H261" s="34">
        <f t="shared" si="5"/>
        <v>63.422818791946298</v>
      </c>
      <c r="I261" s="34">
        <v>12.6</v>
      </c>
    </row>
    <row r="262" spans="1:9" s="2" customFormat="1" x14ac:dyDescent="0.2">
      <c r="A262" s="94" t="s">
        <v>632</v>
      </c>
      <c r="B262" s="94"/>
      <c r="C262" s="94"/>
      <c r="D262" s="24"/>
      <c r="E262" s="24">
        <v>5000</v>
      </c>
      <c r="F262" s="24">
        <v>5000</v>
      </c>
      <c r="G262" s="24" t="s">
        <v>0</v>
      </c>
      <c r="H262" s="34"/>
      <c r="I262" s="34">
        <v>0</v>
      </c>
    </row>
    <row r="263" spans="1:9" s="2" customFormat="1" x14ac:dyDescent="0.2">
      <c r="A263" s="94" t="s">
        <v>192</v>
      </c>
      <c r="B263" s="94"/>
      <c r="C263" s="94"/>
      <c r="D263" s="24">
        <v>445376.28</v>
      </c>
      <c r="E263" s="24">
        <v>2700000</v>
      </c>
      <c r="F263" s="24">
        <v>2700000</v>
      </c>
      <c r="G263" s="24">
        <v>1652929.36</v>
      </c>
      <c r="H263" s="34">
        <f t="shared" si="5"/>
        <v>371.13098164994329</v>
      </c>
      <c r="I263" s="34">
        <v>61.22</v>
      </c>
    </row>
    <row r="264" spans="1:9" s="2" customFormat="1" x14ac:dyDescent="0.2">
      <c r="A264" s="94" t="s">
        <v>193</v>
      </c>
      <c r="B264" s="94"/>
      <c r="C264" s="94"/>
      <c r="D264" s="24">
        <v>34618.480000000003</v>
      </c>
      <c r="E264" s="24">
        <v>71633</v>
      </c>
      <c r="F264" s="24">
        <v>71633</v>
      </c>
      <c r="G264" s="24">
        <v>6016.52</v>
      </c>
      <c r="H264" s="34">
        <f t="shared" si="5"/>
        <v>17.379503663939026</v>
      </c>
      <c r="I264" s="34">
        <v>8.4</v>
      </c>
    </row>
    <row r="265" spans="1:9" s="2" customFormat="1" x14ac:dyDescent="0.2">
      <c r="A265" s="93" t="s">
        <v>191</v>
      </c>
      <c r="B265" s="94"/>
      <c r="C265" s="94"/>
      <c r="D265" s="4">
        <f>D266+D267</f>
        <v>371578.73</v>
      </c>
      <c r="E265" s="4">
        <v>1277630</v>
      </c>
      <c r="F265" s="4">
        <v>1277630</v>
      </c>
      <c r="G265" s="4">
        <v>369530.76</v>
      </c>
      <c r="H265" s="33">
        <f t="shared" si="5"/>
        <v>99.44884627814946</v>
      </c>
      <c r="I265" s="33">
        <v>28.92</v>
      </c>
    </row>
    <row r="266" spans="1:9" s="2" customFormat="1" x14ac:dyDescent="0.2">
      <c r="A266" s="94" t="s">
        <v>633</v>
      </c>
      <c r="B266" s="94"/>
      <c r="C266" s="94"/>
      <c r="D266" s="24">
        <v>32761.63</v>
      </c>
      <c r="E266" s="24">
        <v>50000</v>
      </c>
      <c r="F266" s="24">
        <v>50000</v>
      </c>
      <c r="G266" s="24">
        <v>6777.95</v>
      </c>
      <c r="H266" s="34">
        <f t="shared" si="5"/>
        <v>20.688683682710536</v>
      </c>
      <c r="I266" s="34">
        <v>13.56</v>
      </c>
    </row>
    <row r="267" spans="1:9" s="2" customFormat="1" x14ac:dyDescent="0.2">
      <c r="A267" s="94" t="s">
        <v>634</v>
      </c>
      <c r="B267" s="94"/>
      <c r="C267" s="94"/>
      <c r="D267" s="24">
        <v>338817.1</v>
      </c>
      <c r="E267" s="24">
        <v>1227630</v>
      </c>
      <c r="F267" s="24">
        <v>1227630</v>
      </c>
      <c r="G267" s="24">
        <v>362752.81</v>
      </c>
      <c r="H267" s="34">
        <f t="shared" si="5"/>
        <v>107.0644929078255</v>
      </c>
      <c r="I267" s="34">
        <v>29.55</v>
      </c>
    </row>
    <row r="268" spans="1:9" s="2" customFormat="1" x14ac:dyDescent="0.2">
      <c r="A268" s="93" t="s">
        <v>635</v>
      </c>
      <c r="B268" s="94"/>
      <c r="C268" s="94"/>
      <c r="D268" s="4">
        <f>D269+D270+D271+D272+D273+D274+D275</f>
        <v>781301.29</v>
      </c>
      <c r="E268" s="4">
        <v>1876813</v>
      </c>
      <c r="F268" s="4">
        <v>1876813</v>
      </c>
      <c r="G268" s="4">
        <v>838228.47999999998</v>
      </c>
      <c r="H268" s="33">
        <f t="shared" si="5"/>
        <v>107.28620197209709</v>
      </c>
      <c r="I268" s="33">
        <v>44.66</v>
      </c>
    </row>
    <row r="269" spans="1:9" s="2" customFormat="1" x14ac:dyDescent="0.2">
      <c r="A269" s="94" t="s">
        <v>636</v>
      </c>
      <c r="B269" s="94"/>
      <c r="C269" s="94"/>
      <c r="D269" s="24">
        <v>321423.25</v>
      </c>
      <c r="E269" s="24">
        <v>635833</v>
      </c>
      <c r="F269" s="24">
        <v>635833</v>
      </c>
      <c r="G269" s="24">
        <v>321785.81</v>
      </c>
      <c r="H269" s="34">
        <f t="shared" si="5"/>
        <v>100.11279831188315</v>
      </c>
      <c r="I269" s="34">
        <v>50.61</v>
      </c>
    </row>
    <row r="270" spans="1:9" s="2" customFormat="1" x14ac:dyDescent="0.2">
      <c r="A270" s="94" t="s">
        <v>637</v>
      </c>
      <c r="B270" s="94"/>
      <c r="C270" s="94"/>
      <c r="D270" s="24">
        <v>260605.02</v>
      </c>
      <c r="E270" s="24">
        <v>650000</v>
      </c>
      <c r="F270" s="24">
        <v>650000</v>
      </c>
      <c r="G270" s="24">
        <v>270377.90999999997</v>
      </c>
      <c r="H270" s="34">
        <f t="shared" si="5"/>
        <v>103.75007741600679</v>
      </c>
      <c r="I270" s="34">
        <v>41.6</v>
      </c>
    </row>
    <row r="271" spans="1:9" s="2" customFormat="1" x14ac:dyDescent="0.2">
      <c r="A271" s="94" t="s">
        <v>638</v>
      </c>
      <c r="B271" s="94"/>
      <c r="C271" s="94"/>
      <c r="D271" s="24"/>
      <c r="E271" s="24">
        <v>71200</v>
      </c>
      <c r="F271" s="24">
        <v>71200</v>
      </c>
      <c r="G271" s="24">
        <v>7040.09</v>
      </c>
      <c r="H271" s="34"/>
      <c r="I271" s="34">
        <v>9.89</v>
      </c>
    </row>
    <row r="272" spans="1:9" s="2" customFormat="1" x14ac:dyDescent="0.2">
      <c r="A272" s="94" t="s">
        <v>639</v>
      </c>
      <c r="B272" s="94"/>
      <c r="C272" s="94"/>
      <c r="D272" s="24"/>
      <c r="E272" s="24">
        <v>2000</v>
      </c>
      <c r="F272" s="24">
        <v>2000</v>
      </c>
      <c r="G272" s="24">
        <v>309.58</v>
      </c>
      <c r="H272" s="34"/>
      <c r="I272" s="34">
        <v>15.48</v>
      </c>
    </row>
    <row r="273" spans="1:9" s="2" customFormat="1" x14ac:dyDescent="0.2">
      <c r="A273" s="94" t="s">
        <v>640</v>
      </c>
      <c r="B273" s="94"/>
      <c r="C273" s="94"/>
      <c r="D273" s="24"/>
      <c r="E273" s="24">
        <v>22000</v>
      </c>
      <c r="F273" s="24">
        <v>22000</v>
      </c>
      <c r="G273" s="24">
        <v>983.97</v>
      </c>
      <c r="H273" s="34"/>
      <c r="I273" s="34">
        <v>4.47</v>
      </c>
    </row>
    <row r="274" spans="1:9" s="2" customFormat="1" x14ac:dyDescent="0.2">
      <c r="A274" s="94" t="s">
        <v>641</v>
      </c>
      <c r="B274" s="94"/>
      <c r="C274" s="94"/>
      <c r="D274" s="24">
        <v>38619</v>
      </c>
      <c r="E274" s="24">
        <v>42920</v>
      </c>
      <c r="F274" s="24">
        <v>42920</v>
      </c>
      <c r="G274" s="24">
        <v>39366.959999999999</v>
      </c>
      <c r="H274" s="34">
        <f t="shared" si="5"/>
        <v>101.93676687640799</v>
      </c>
      <c r="I274" s="34">
        <v>91.72</v>
      </c>
    </row>
    <row r="275" spans="1:9" s="2" customFormat="1" x14ac:dyDescent="0.2">
      <c r="A275" s="94" t="s">
        <v>642</v>
      </c>
      <c r="B275" s="94"/>
      <c r="C275" s="94"/>
      <c r="D275" s="24">
        <v>160654.01999999999</v>
      </c>
      <c r="E275" s="24">
        <v>452860</v>
      </c>
      <c r="F275" s="24">
        <v>452860</v>
      </c>
      <c r="G275" s="24">
        <v>198364.16</v>
      </c>
      <c r="H275" s="34">
        <f t="shared" si="5"/>
        <v>123.4728891315636</v>
      </c>
      <c r="I275" s="34">
        <v>43.8</v>
      </c>
    </row>
    <row r="276" spans="1:9" s="2" customFormat="1" x14ac:dyDescent="0.2">
      <c r="A276" s="93" t="s">
        <v>643</v>
      </c>
      <c r="B276" s="94"/>
      <c r="C276" s="94"/>
      <c r="D276" s="4">
        <f>D277+D278+D279</f>
        <v>2225330.5399999996</v>
      </c>
      <c r="E276" s="4">
        <v>9390130.3800000008</v>
      </c>
      <c r="F276" s="4">
        <v>9390130.3800000008</v>
      </c>
      <c r="G276" s="4">
        <v>3143739.08</v>
      </c>
      <c r="H276" s="33">
        <f t="shared" si="5"/>
        <v>141.27065725705631</v>
      </c>
      <c r="I276" s="33">
        <v>33.479999999999997</v>
      </c>
    </row>
    <row r="277" spans="1:9" s="2" customFormat="1" x14ac:dyDescent="0.2">
      <c r="A277" s="94" t="s">
        <v>644</v>
      </c>
      <c r="B277" s="94"/>
      <c r="C277" s="94"/>
      <c r="D277" s="24">
        <v>120566.28</v>
      </c>
      <c r="E277" s="24">
        <v>2449462.13</v>
      </c>
      <c r="F277" s="24">
        <v>2449462.13</v>
      </c>
      <c r="G277" s="24">
        <v>333535.05</v>
      </c>
      <c r="H277" s="34">
        <f t="shared" si="5"/>
        <v>276.64040891035199</v>
      </c>
      <c r="I277" s="34">
        <v>13.62</v>
      </c>
    </row>
    <row r="278" spans="1:9" s="2" customFormat="1" x14ac:dyDescent="0.2">
      <c r="A278" s="94" t="s">
        <v>645</v>
      </c>
      <c r="B278" s="94"/>
      <c r="C278" s="94"/>
      <c r="D278" s="24">
        <v>2104764.2599999998</v>
      </c>
      <c r="E278" s="24">
        <v>4973494</v>
      </c>
      <c r="F278" s="24">
        <v>4973494</v>
      </c>
      <c r="G278" s="24">
        <v>2515328.11</v>
      </c>
      <c r="H278" s="34">
        <f t="shared" si="5"/>
        <v>119.50640543468749</v>
      </c>
      <c r="I278" s="34">
        <v>50.57</v>
      </c>
    </row>
    <row r="279" spans="1:9" s="2" customFormat="1" x14ac:dyDescent="0.2">
      <c r="A279" s="94" t="s">
        <v>646</v>
      </c>
      <c r="B279" s="94"/>
      <c r="C279" s="94"/>
      <c r="D279" s="24"/>
      <c r="E279" s="24">
        <v>1967174.25</v>
      </c>
      <c r="F279" s="24">
        <v>1967174.25</v>
      </c>
      <c r="G279" s="24">
        <v>294875.92</v>
      </c>
      <c r="H279" s="33"/>
      <c r="I279" s="34">
        <v>14.99</v>
      </c>
    </row>
    <row r="280" spans="1:9" s="2" customFormat="1" x14ac:dyDescent="0.2">
      <c r="A280" s="93" t="s">
        <v>647</v>
      </c>
      <c r="B280" s="94"/>
      <c r="C280" s="94"/>
      <c r="D280" s="4">
        <f>D281</f>
        <v>1869.78</v>
      </c>
      <c r="E280" s="4">
        <v>1300</v>
      </c>
      <c r="F280" s="4">
        <v>1300</v>
      </c>
      <c r="G280" s="4">
        <v>4581.68</v>
      </c>
      <c r="H280" s="33">
        <f t="shared" si="5"/>
        <v>245.03845372182823</v>
      </c>
      <c r="I280" s="33">
        <v>352.44</v>
      </c>
    </row>
    <row r="281" spans="1:9" s="2" customFormat="1" x14ac:dyDescent="0.2">
      <c r="A281" s="94" t="s">
        <v>649</v>
      </c>
      <c r="B281" s="94"/>
      <c r="C281" s="94"/>
      <c r="D281" s="24">
        <v>1869.78</v>
      </c>
      <c r="E281" s="24">
        <v>1300</v>
      </c>
      <c r="F281" s="24">
        <v>1300</v>
      </c>
      <c r="G281" s="24">
        <v>4581.68</v>
      </c>
      <c r="H281" s="34">
        <f t="shared" si="5"/>
        <v>245.03845372182823</v>
      </c>
      <c r="I281" s="34">
        <v>352.44</v>
      </c>
    </row>
    <row r="282" spans="1:9" s="2" customFormat="1" x14ac:dyDescent="0.2">
      <c r="A282" s="93" t="s">
        <v>650</v>
      </c>
      <c r="B282" s="94"/>
      <c r="C282" s="94"/>
      <c r="D282" s="4">
        <f>D283+D284</f>
        <v>65.290000000000006</v>
      </c>
      <c r="E282" s="4">
        <v>297584</v>
      </c>
      <c r="F282" s="4">
        <v>297584</v>
      </c>
      <c r="G282" s="4">
        <v>85410.66</v>
      </c>
      <c r="H282" s="33">
        <f>G282/D282*100</f>
        <v>130817.36866288864</v>
      </c>
      <c r="I282" s="33">
        <v>28.7</v>
      </c>
    </row>
    <row r="283" spans="1:9" s="2" customFormat="1" x14ac:dyDescent="0.2">
      <c r="A283" s="94" t="s">
        <v>651</v>
      </c>
      <c r="B283" s="94"/>
      <c r="C283" s="94"/>
      <c r="D283" s="24"/>
      <c r="E283" s="24">
        <v>297482</v>
      </c>
      <c r="F283" s="24">
        <v>297482</v>
      </c>
      <c r="G283" s="24">
        <v>85410.66</v>
      </c>
      <c r="H283" s="33"/>
      <c r="I283" s="34">
        <v>28.71</v>
      </c>
    </row>
    <row r="284" spans="1:9" s="2" customFormat="1" x14ac:dyDescent="0.2">
      <c r="A284" s="94" t="s">
        <v>652</v>
      </c>
      <c r="B284" s="94"/>
      <c r="C284" s="94"/>
      <c r="D284" s="24">
        <v>65.290000000000006</v>
      </c>
      <c r="E284" s="24">
        <v>102</v>
      </c>
      <c r="F284" s="24">
        <v>102</v>
      </c>
      <c r="G284" s="24" t="s">
        <v>0</v>
      </c>
      <c r="H284" s="33"/>
      <c r="I284" s="34"/>
    </row>
    <row r="285" spans="1:9" s="2" customFormat="1" x14ac:dyDescent="0.2">
      <c r="A285" s="93" t="s">
        <v>186</v>
      </c>
      <c r="B285" s="94"/>
      <c r="C285" s="94"/>
      <c r="D285" s="4"/>
      <c r="E285" s="4">
        <v>7575127</v>
      </c>
      <c r="F285" s="4">
        <v>7575127</v>
      </c>
      <c r="G285" s="4"/>
      <c r="H285" s="33"/>
      <c r="I285" s="33"/>
    </row>
    <row r="286" spans="1:9" s="2" customFormat="1" x14ac:dyDescent="0.2">
      <c r="A286" s="94" t="s">
        <v>187</v>
      </c>
      <c r="B286" s="94"/>
      <c r="C286" s="94"/>
      <c r="D286" s="24"/>
      <c r="E286" s="24">
        <v>7575127</v>
      </c>
      <c r="F286" s="24">
        <v>7575127</v>
      </c>
      <c r="G286" s="24"/>
      <c r="H286" s="33"/>
      <c r="I286" s="34"/>
    </row>
    <row r="287" spans="1:9" s="2" customFormat="1" x14ac:dyDescent="0.2">
      <c r="A287" s="94"/>
      <c r="B287" s="94"/>
    </row>
    <row r="288" spans="1:9" s="2" customFormat="1" x14ac:dyDescent="0.2">
      <c r="A288" s="88" t="s">
        <v>687</v>
      </c>
      <c r="B288" s="88"/>
      <c r="C288" s="88"/>
      <c r="D288" s="88"/>
      <c r="E288" s="88"/>
      <c r="F288" s="88"/>
      <c r="G288" s="88"/>
      <c r="H288" s="88"/>
      <c r="I288" s="88"/>
    </row>
    <row r="289" spans="1:9" s="2" customFormat="1" x14ac:dyDescent="0.2">
      <c r="A289" s="2" t="s">
        <v>0</v>
      </c>
    </row>
    <row r="290" spans="1:9" s="2" customFormat="1" ht="25.5" x14ac:dyDescent="0.2">
      <c r="A290" s="75" t="s">
        <v>688</v>
      </c>
      <c r="B290" s="76"/>
      <c r="C290" s="76"/>
      <c r="D290" s="77" t="s">
        <v>744</v>
      </c>
      <c r="E290" s="29" t="s">
        <v>598</v>
      </c>
      <c r="F290" s="29" t="s">
        <v>599</v>
      </c>
      <c r="G290" s="77" t="s">
        <v>715</v>
      </c>
      <c r="H290" s="29" t="s">
        <v>600</v>
      </c>
      <c r="I290" s="29" t="s">
        <v>600</v>
      </c>
    </row>
    <row r="291" spans="1:9" s="81" customFormat="1" ht="11.25" x14ac:dyDescent="0.2">
      <c r="A291" s="97">
        <v>1</v>
      </c>
      <c r="B291" s="97"/>
      <c r="C291" s="97"/>
      <c r="D291" s="82">
        <v>2</v>
      </c>
      <c r="E291" s="82">
        <v>3</v>
      </c>
      <c r="F291" s="82">
        <v>4</v>
      </c>
      <c r="G291" s="82">
        <v>5</v>
      </c>
      <c r="H291" s="82" t="s">
        <v>601</v>
      </c>
      <c r="I291" s="82" t="s">
        <v>602</v>
      </c>
    </row>
    <row r="292" spans="1:9" s="2" customFormat="1" x14ac:dyDescent="0.2">
      <c r="A292" s="3" t="s">
        <v>653</v>
      </c>
      <c r="D292" s="4">
        <f>D293+D297+D300+D305+D308+D313+D318+D321</f>
        <v>6225005.1500000004</v>
      </c>
      <c r="E292" s="4">
        <v>31368020.170000002</v>
      </c>
      <c r="F292" s="4">
        <v>31368020.170000002</v>
      </c>
      <c r="G292" s="4">
        <v>9634823.0800000001</v>
      </c>
      <c r="H292" s="4">
        <f>G292/D292*100</f>
        <v>154.77614632977452</v>
      </c>
      <c r="I292" s="4">
        <v>30.72</v>
      </c>
    </row>
    <row r="293" spans="1:9" s="2" customFormat="1" x14ac:dyDescent="0.2">
      <c r="A293" s="35" t="s">
        <v>654</v>
      </c>
      <c r="D293" s="36">
        <f>D294+D295+D296</f>
        <v>576364.08000000007</v>
      </c>
      <c r="E293" s="36">
        <v>2310109</v>
      </c>
      <c r="F293" s="36">
        <v>2237519</v>
      </c>
      <c r="G293" s="36">
        <v>794410.42</v>
      </c>
      <c r="H293" s="4">
        <f t="shared" ref="H293:H325" si="6">G293/D293*100</f>
        <v>137.83135479226948</v>
      </c>
      <c r="I293" s="36">
        <v>35.5</v>
      </c>
    </row>
    <row r="294" spans="1:9" s="2" customFormat="1" ht="12.75" customHeight="1" x14ac:dyDescent="0.2">
      <c r="A294" s="37" t="s">
        <v>655</v>
      </c>
      <c r="B294" s="38"/>
      <c r="C294" s="38"/>
      <c r="D294" s="39">
        <v>61582.52</v>
      </c>
      <c r="E294" s="39">
        <v>256114</v>
      </c>
      <c r="F294" s="39">
        <f>256114-5100</f>
        <v>251014</v>
      </c>
      <c r="G294" s="39">
        <v>95599.61</v>
      </c>
      <c r="H294" s="24">
        <f t="shared" si="6"/>
        <v>155.23822344392534</v>
      </c>
      <c r="I294" s="39">
        <f>G294/F294*100</f>
        <v>38.085369740333206</v>
      </c>
    </row>
    <row r="295" spans="1:9" s="2" customFormat="1" x14ac:dyDescent="0.2">
      <c r="A295" s="37" t="s">
        <v>656</v>
      </c>
      <c r="D295" s="39">
        <v>509309.25</v>
      </c>
      <c r="E295" s="39">
        <v>2010947</v>
      </c>
      <c r="F295" s="39">
        <f>1938357+5100</f>
        <v>1943457</v>
      </c>
      <c r="G295" s="39">
        <v>694061.36</v>
      </c>
      <c r="H295" s="24">
        <f t="shared" si="6"/>
        <v>136.27503525608458</v>
      </c>
      <c r="I295" s="39">
        <f>G295/F295*100</f>
        <v>35.712720168236288</v>
      </c>
    </row>
    <row r="296" spans="1:9" s="2" customFormat="1" x14ac:dyDescent="0.2">
      <c r="A296" s="37" t="s">
        <v>657</v>
      </c>
      <c r="D296" s="39">
        <v>5472.31</v>
      </c>
      <c r="E296" s="39">
        <v>43048</v>
      </c>
      <c r="F296" s="39">
        <v>43048</v>
      </c>
      <c r="G296" s="39">
        <v>4749.45</v>
      </c>
      <c r="H296" s="24">
        <f t="shared" si="6"/>
        <v>86.790587521540246</v>
      </c>
      <c r="I296" s="39">
        <v>11.03</v>
      </c>
    </row>
    <row r="297" spans="1:9" s="2" customFormat="1" x14ac:dyDescent="0.2">
      <c r="A297" s="35" t="s">
        <v>658</v>
      </c>
      <c r="D297" s="36">
        <f>D298+D299</f>
        <v>516237.44</v>
      </c>
      <c r="E297" s="36">
        <v>1786432</v>
      </c>
      <c r="F297" s="36">
        <v>1782732</v>
      </c>
      <c r="G297" s="36">
        <v>647986.73</v>
      </c>
      <c r="H297" s="4">
        <f t="shared" si="6"/>
        <v>125.52106449311387</v>
      </c>
      <c r="I297" s="36">
        <v>36.35</v>
      </c>
    </row>
    <row r="298" spans="1:9" s="2" customFormat="1" x14ac:dyDescent="0.2">
      <c r="A298" s="37" t="s">
        <v>659</v>
      </c>
      <c r="D298" s="39">
        <v>514837.44</v>
      </c>
      <c r="E298" s="39">
        <v>1782932</v>
      </c>
      <c r="F298" s="39">
        <v>1779232</v>
      </c>
      <c r="G298" s="39">
        <v>647986.73</v>
      </c>
      <c r="H298" s="24">
        <f t="shared" si="6"/>
        <v>125.86239454535398</v>
      </c>
      <c r="I298" s="39">
        <v>36.42</v>
      </c>
    </row>
    <row r="299" spans="1:9" s="2" customFormat="1" x14ac:dyDescent="0.2">
      <c r="A299" s="37" t="s">
        <v>660</v>
      </c>
      <c r="D299" s="39">
        <v>1400</v>
      </c>
      <c r="E299" s="39">
        <v>3500</v>
      </c>
      <c r="F299" s="39">
        <v>3500</v>
      </c>
      <c r="G299" s="39" t="s">
        <v>0</v>
      </c>
      <c r="H299" s="24"/>
      <c r="I299" s="39" t="s">
        <v>0</v>
      </c>
    </row>
    <row r="300" spans="1:9" s="2" customFormat="1" x14ac:dyDescent="0.2">
      <c r="A300" s="35" t="s">
        <v>661</v>
      </c>
      <c r="D300" s="36">
        <f>D301+D302+D303+D304</f>
        <v>445730.51</v>
      </c>
      <c r="E300" s="36">
        <v>3930070</v>
      </c>
      <c r="F300" s="36">
        <v>3930070</v>
      </c>
      <c r="G300" s="36">
        <v>1952070.12</v>
      </c>
      <c r="H300" s="4">
        <f t="shared" si="6"/>
        <v>437.94850839355826</v>
      </c>
      <c r="I300" s="36">
        <v>49.67</v>
      </c>
    </row>
    <row r="301" spans="1:9" s="2" customFormat="1" x14ac:dyDescent="0.2">
      <c r="A301" s="37" t="s">
        <v>662</v>
      </c>
      <c r="D301" s="39">
        <v>11365.55</v>
      </c>
      <c r="E301" s="39">
        <v>34400</v>
      </c>
      <c r="F301" s="39">
        <v>34400</v>
      </c>
      <c r="G301" s="39">
        <v>16986.03</v>
      </c>
      <c r="H301" s="24">
        <f t="shared" si="6"/>
        <v>149.45189630066298</v>
      </c>
      <c r="I301" s="39">
        <v>49.38</v>
      </c>
    </row>
    <row r="302" spans="1:9" s="2" customFormat="1" x14ac:dyDescent="0.2">
      <c r="A302" s="37" t="s">
        <v>663</v>
      </c>
      <c r="D302" s="39">
        <v>382985.33</v>
      </c>
      <c r="E302" s="39">
        <v>3402980</v>
      </c>
      <c r="F302" s="39">
        <v>3402980</v>
      </c>
      <c r="G302" s="39">
        <v>1622567.24</v>
      </c>
      <c r="H302" s="24">
        <f t="shared" si="6"/>
        <v>423.66302646631402</v>
      </c>
      <c r="I302" s="39">
        <v>47.68</v>
      </c>
    </row>
    <row r="303" spans="1:9" s="2" customFormat="1" x14ac:dyDescent="0.2">
      <c r="A303" s="37" t="s">
        <v>664</v>
      </c>
      <c r="D303" s="39">
        <v>15000</v>
      </c>
      <c r="E303" s="39">
        <v>60000</v>
      </c>
      <c r="F303" s="39">
        <v>60000</v>
      </c>
      <c r="G303" s="39">
        <v>35000</v>
      </c>
      <c r="H303" s="24">
        <f t="shared" si="6"/>
        <v>233.33333333333334</v>
      </c>
      <c r="I303" s="39">
        <v>58.33</v>
      </c>
    </row>
    <row r="304" spans="1:9" s="2" customFormat="1" x14ac:dyDescent="0.2">
      <c r="A304" s="37" t="s">
        <v>665</v>
      </c>
      <c r="D304" s="39">
        <v>36379.629999999997</v>
      </c>
      <c r="E304" s="39">
        <v>432690</v>
      </c>
      <c r="F304" s="39">
        <v>432690</v>
      </c>
      <c r="G304" s="39">
        <v>277516.84999999998</v>
      </c>
      <c r="H304" s="24">
        <f t="shared" si="6"/>
        <v>762.83582323404607</v>
      </c>
      <c r="I304" s="39">
        <v>64.14</v>
      </c>
    </row>
    <row r="305" spans="1:9" s="2" customFormat="1" x14ac:dyDescent="0.2">
      <c r="A305" s="35" t="s">
        <v>666</v>
      </c>
      <c r="D305" s="36">
        <f>D306+D307</f>
        <v>31632.98</v>
      </c>
      <c r="E305" s="36">
        <v>1580979.79</v>
      </c>
      <c r="F305" s="36">
        <v>1578869.79</v>
      </c>
      <c r="G305" s="36">
        <v>64815.77</v>
      </c>
      <c r="H305" s="4">
        <f t="shared" si="6"/>
        <v>204.89934871769907</v>
      </c>
      <c r="I305" s="36">
        <v>4.1100000000000003</v>
      </c>
    </row>
    <row r="306" spans="1:9" s="2" customFormat="1" x14ac:dyDescent="0.2">
      <c r="A306" s="37" t="s">
        <v>667</v>
      </c>
      <c r="D306" s="39">
        <v>31632.98</v>
      </c>
      <c r="E306" s="39">
        <v>1284664.79</v>
      </c>
      <c r="F306" s="39">
        <v>1284554.79</v>
      </c>
      <c r="G306" s="39">
        <v>33087.760000000002</v>
      </c>
      <c r="H306" s="24">
        <f t="shared" si="6"/>
        <v>104.59893440327153</v>
      </c>
      <c r="I306" s="39">
        <v>2.58</v>
      </c>
    </row>
    <row r="307" spans="1:9" s="2" customFormat="1" x14ac:dyDescent="0.2">
      <c r="A307" s="37" t="s">
        <v>668</v>
      </c>
      <c r="D307" s="39"/>
      <c r="E307" s="39">
        <v>296315</v>
      </c>
      <c r="F307" s="39">
        <v>294315</v>
      </c>
      <c r="G307" s="39">
        <v>31728.01</v>
      </c>
      <c r="H307" s="24"/>
      <c r="I307" s="39">
        <v>10.78</v>
      </c>
    </row>
    <row r="308" spans="1:9" s="2" customFormat="1" x14ac:dyDescent="0.2">
      <c r="A308" s="35" t="s">
        <v>669</v>
      </c>
      <c r="D308" s="36">
        <f>D309+D310+D311+D312</f>
        <v>435664.19</v>
      </c>
      <c r="E308" s="36">
        <v>2923250</v>
      </c>
      <c r="F308" s="36">
        <v>2911250</v>
      </c>
      <c r="G308" s="36">
        <v>480807.8</v>
      </c>
      <c r="H308" s="4">
        <f t="shared" si="6"/>
        <v>110.36201988508627</v>
      </c>
      <c r="I308" s="36">
        <v>16.52</v>
      </c>
    </row>
    <row r="309" spans="1:9" s="2" customFormat="1" x14ac:dyDescent="0.2">
      <c r="A309" s="37" t="s">
        <v>670</v>
      </c>
      <c r="D309" s="39">
        <v>6909.04</v>
      </c>
      <c r="E309" s="39">
        <v>50000</v>
      </c>
      <c r="F309" s="39">
        <v>50000</v>
      </c>
      <c r="G309" s="39" t="s">
        <v>0</v>
      </c>
      <c r="H309" s="24"/>
      <c r="I309" s="39" t="s">
        <v>0</v>
      </c>
    </row>
    <row r="310" spans="1:9" s="2" customFormat="1" x14ac:dyDescent="0.2">
      <c r="A310" s="37" t="s">
        <v>671</v>
      </c>
      <c r="D310" s="39"/>
      <c r="E310" s="39">
        <v>350000</v>
      </c>
      <c r="F310" s="39">
        <v>350000</v>
      </c>
      <c r="G310" s="39">
        <v>91940.6</v>
      </c>
      <c r="H310" s="24"/>
      <c r="I310" s="39">
        <v>26.27</v>
      </c>
    </row>
    <row r="311" spans="1:9" s="2" customFormat="1" x14ac:dyDescent="0.2">
      <c r="A311" s="37" t="s">
        <v>672</v>
      </c>
      <c r="D311" s="39">
        <v>111001.37</v>
      </c>
      <c r="E311" s="39">
        <v>1788500</v>
      </c>
      <c r="F311" s="39">
        <v>1788500</v>
      </c>
      <c r="G311" s="39">
        <v>113379.35</v>
      </c>
      <c r="H311" s="24">
        <f t="shared" si="6"/>
        <v>102.14229788335045</v>
      </c>
      <c r="I311" s="39">
        <v>6.34</v>
      </c>
    </row>
    <row r="312" spans="1:9" s="2" customFormat="1" ht="12.75" customHeight="1" x14ac:dyDescent="0.2">
      <c r="A312" s="37" t="s">
        <v>673</v>
      </c>
      <c r="B312" s="38"/>
      <c r="C312" s="38"/>
      <c r="D312" s="39">
        <v>317753.78000000003</v>
      </c>
      <c r="E312" s="39">
        <v>734750</v>
      </c>
      <c r="F312" s="39">
        <v>722750</v>
      </c>
      <c r="G312" s="39">
        <v>275487.84999999998</v>
      </c>
      <c r="H312" s="24">
        <f t="shared" si="6"/>
        <v>86.698528023805082</v>
      </c>
      <c r="I312" s="39">
        <v>38.119999999999997</v>
      </c>
    </row>
    <row r="313" spans="1:9" s="2" customFormat="1" x14ac:dyDescent="0.2">
      <c r="A313" s="35" t="s">
        <v>674</v>
      </c>
      <c r="D313" s="36">
        <f>D314+D315+D316+D317</f>
        <v>869393.25</v>
      </c>
      <c r="E313" s="36">
        <v>3184679.38</v>
      </c>
      <c r="F313" s="36">
        <v>3184679.38</v>
      </c>
      <c r="G313" s="36">
        <v>1440793.37</v>
      </c>
      <c r="H313" s="4">
        <f t="shared" si="6"/>
        <v>165.72401154483313</v>
      </c>
      <c r="I313" s="36">
        <v>45.24</v>
      </c>
    </row>
    <row r="314" spans="1:9" s="2" customFormat="1" x14ac:dyDescent="0.2">
      <c r="A314" s="37" t="s">
        <v>675</v>
      </c>
      <c r="D314" s="39">
        <v>327353.44</v>
      </c>
      <c r="E314" s="39">
        <v>1726847.38</v>
      </c>
      <c r="F314" s="39">
        <v>1726847.38</v>
      </c>
      <c r="G314" s="39">
        <v>635868.96</v>
      </c>
      <c r="H314" s="24">
        <f t="shared" si="6"/>
        <v>194.2453881040627</v>
      </c>
      <c r="I314" s="39">
        <v>36.82</v>
      </c>
    </row>
    <row r="315" spans="1:9" s="2" customFormat="1" x14ac:dyDescent="0.2">
      <c r="A315" s="37" t="s">
        <v>676</v>
      </c>
      <c r="D315" s="39">
        <v>364518.02</v>
      </c>
      <c r="E315" s="39">
        <v>902032</v>
      </c>
      <c r="F315" s="39">
        <v>902032</v>
      </c>
      <c r="G315" s="39">
        <v>458235.16</v>
      </c>
      <c r="H315" s="24">
        <f t="shared" si="6"/>
        <v>125.70987848556841</v>
      </c>
      <c r="I315" s="39">
        <v>50.8</v>
      </c>
    </row>
    <row r="316" spans="1:9" s="2" customFormat="1" x14ac:dyDescent="0.2">
      <c r="A316" s="37" t="s">
        <v>677</v>
      </c>
      <c r="D316" s="39">
        <v>50000</v>
      </c>
      <c r="E316" s="39">
        <v>50000</v>
      </c>
      <c r="F316" s="39">
        <v>50000</v>
      </c>
      <c r="G316" s="39">
        <v>50000</v>
      </c>
      <c r="H316" s="24">
        <f t="shared" si="6"/>
        <v>100</v>
      </c>
      <c r="I316" s="39">
        <v>100</v>
      </c>
    </row>
    <row r="317" spans="1:9" s="2" customFormat="1" ht="12.75" customHeight="1" x14ac:dyDescent="0.2">
      <c r="A317" s="37" t="s">
        <v>678</v>
      </c>
      <c r="D317" s="39">
        <v>127521.79</v>
      </c>
      <c r="E317" s="39">
        <v>505800</v>
      </c>
      <c r="F317" s="39">
        <v>505800</v>
      </c>
      <c r="G317" s="39">
        <v>296689.25</v>
      </c>
      <c r="H317" s="24">
        <f t="shared" si="6"/>
        <v>232.65768932509494</v>
      </c>
      <c r="I317" s="39">
        <v>58.66</v>
      </c>
    </row>
    <row r="318" spans="1:9" s="2" customFormat="1" x14ac:dyDescent="0.2">
      <c r="A318" s="35" t="s">
        <v>679</v>
      </c>
      <c r="D318" s="36">
        <f>D319+D320</f>
        <v>3183858.51</v>
      </c>
      <c r="E318" s="36">
        <v>15202128</v>
      </c>
      <c r="F318" s="36">
        <v>15292528</v>
      </c>
      <c r="G318" s="36">
        <v>3992084.95</v>
      </c>
      <c r="H318" s="4">
        <f t="shared" si="6"/>
        <v>125.38512429058916</v>
      </c>
      <c r="I318" s="36">
        <v>26.1</v>
      </c>
    </row>
    <row r="319" spans="1:9" s="2" customFormat="1" x14ac:dyDescent="0.2">
      <c r="A319" s="37" t="s">
        <v>680</v>
      </c>
      <c r="D319" s="39">
        <v>3102670.82</v>
      </c>
      <c r="E319" s="39">
        <v>15038031</v>
      </c>
      <c r="F319" s="39">
        <v>15128431</v>
      </c>
      <c r="G319" s="39">
        <v>3904443.48</v>
      </c>
      <c r="H319" s="24">
        <f t="shared" si="6"/>
        <v>125.84137043581055</v>
      </c>
      <c r="I319" s="39">
        <v>25.81</v>
      </c>
    </row>
    <row r="320" spans="1:9" s="2" customFormat="1" x14ac:dyDescent="0.2">
      <c r="A320" s="37" t="s">
        <v>681</v>
      </c>
      <c r="D320" s="39">
        <v>81187.69</v>
      </c>
      <c r="E320" s="39">
        <v>164097</v>
      </c>
      <c r="F320" s="39">
        <v>164097</v>
      </c>
      <c r="G320" s="39">
        <v>87641.47</v>
      </c>
      <c r="H320" s="24">
        <f t="shared" si="6"/>
        <v>107.94921003418129</v>
      </c>
      <c r="I320" s="39">
        <v>53.41</v>
      </c>
    </row>
    <row r="321" spans="1:9" s="2" customFormat="1" x14ac:dyDescent="0.2">
      <c r="A321" s="35" t="s">
        <v>682</v>
      </c>
      <c r="D321" s="36">
        <f>D322+D323+D324+D325</f>
        <v>166124.19</v>
      </c>
      <c r="E321" s="36">
        <v>450372</v>
      </c>
      <c r="F321" s="36">
        <v>450372</v>
      </c>
      <c r="G321" s="36">
        <v>261853.92</v>
      </c>
      <c r="H321" s="4">
        <f t="shared" si="6"/>
        <v>157.62540061143412</v>
      </c>
      <c r="I321" s="36">
        <v>58.14</v>
      </c>
    </row>
    <row r="322" spans="1:9" s="2" customFormat="1" x14ac:dyDescent="0.2">
      <c r="A322" s="37" t="s">
        <v>683</v>
      </c>
      <c r="D322" s="39">
        <v>1219.5999999999999</v>
      </c>
      <c r="E322" s="39">
        <v>5500</v>
      </c>
      <c r="F322" s="39">
        <v>5500</v>
      </c>
      <c r="G322" s="39">
        <v>2969.68</v>
      </c>
      <c r="H322" s="24">
        <f t="shared" si="6"/>
        <v>243.49622827156443</v>
      </c>
      <c r="I322" s="39">
        <v>53.99</v>
      </c>
    </row>
    <row r="323" spans="1:9" s="2" customFormat="1" x14ac:dyDescent="0.2">
      <c r="A323" s="37" t="s">
        <v>684</v>
      </c>
      <c r="D323" s="39">
        <v>61559.68</v>
      </c>
      <c r="E323" s="39">
        <v>110000</v>
      </c>
      <c r="F323" s="39">
        <v>110000</v>
      </c>
      <c r="G323" s="39">
        <v>78982.880000000005</v>
      </c>
      <c r="H323" s="24">
        <f t="shared" si="6"/>
        <v>128.3029411458929</v>
      </c>
      <c r="I323" s="39">
        <v>71.8</v>
      </c>
    </row>
    <row r="324" spans="1:9" s="2" customFormat="1" x14ac:dyDescent="0.2">
      <c r="A324" s="37" t="s">
        <v>685</v>
      </c>
      <c r="D324" s="39">
        <v>2565.7199999999998</v>
      </c>
      <c r="E324" s="39">
        <v>89000</v>
      </c>
      <c r="F324" s="39">
        <v>89000</v>
      </c>
      <c r="G324" s="39">
        <v>1939.67</v>
      </c>
      <c r="H324" s="24">
        <f t="shared" si="6"/>
        <v>75.599441872067104</v>
      </c>
      <c r="I324" s="39">
        <v>2.1800000000000002</v>
      </c>
    </row>
    <row r="325" spans="1:9" s="2" customFormat="1" x14ac:dyDescent="0.2">
      <c r="A325" s="37" t="s">
        <v>686</v>
      </c>
      <c r="D325" s="39">
        <v>100779.19</v>
      </c>
      <c r="E325" s="39">
        <v>245872</v>
      </c>
      <c r="F325" s="39">
        <v>245872</v>
      </c>
      <c r="G325" s="39">
        <v>177961.69</v>
      </c>
      <c r="H325" s="24">
        <f t="shared" si="6"/>
        <v>176.58575148301944</v>
      </c>
      <c r="I325" s="39">
        <v>72.38</v>
      </c>
    </row>
    <row r="326" spans="1:9" s="2" customFormat="1" x14ac:dyDescent="0.2"/>
    <row r="327" spans="1:9" s="2" customFormat="1" x14ac:dyDescent="0.2">
      <c r="A327" s="88" t="s">
        <v>689</v>
      </c>
      <c r="B327" s="88"/>
      <c r="C327" s="88"/>
      <c r="D327" s="88"/>
      <c r="E327" s="88"/>
      <c r="F327" s="88"/>
      <c r="G327" s="88"/>
      <c r="H327" s="88"/>
      <c r="I327" s="88"/>
    </row>
    <row r="328" spans="1:9" s="2" customFormat="1" x14ac:dyDescent="0.2">
      <c r="A328" s="3"/>
      <c r="B328" s="3"/>
      <c r="C328" s="3"/>
      <c r="D328" s="3"/>
      <c r="E328" s="3"/>
      <c r="F328" s="3"/>
      <c r="G328" s="3"/>
      <c r="H328" s="3"/>
      <c r="I328" s="3"/>
    </row>
    <row r="329" spans="1:9" s="2" customFormat="1" x14ac:dyDescent="0.2">
      <c r="A329" s="88" t="s">
        <v>690</v>
      </c>
      <c r="B329" s="88"/>
      <c r="C329" s="88"/>
      <c r="D329" s="88"/>
      <c r="E329" s="88"/>
      <c r="F329" s="88"/>
      <c r="G329" s="88"/>
      <c r="H329" s="88"/>
      <c r="I329" s="88"/>
    </row>
    <row r="330" spans="1:9" s="2" customFormat="1" x14ac:dyDescent="0.2"/>
    <row r="331" spans="1:9" s="2" customFormat="1" ht="25.5" x14ac:dyDescent="0.2">
      <c r="A331" s="75" t="s">
        <v>597</v>
      </c>
      <c r="B331" s="76"/>
      <c r="C331" s="76"/>
      <c r="D331" s="77" t="s">
        <v>744</v>
      </c>
      <c r="E331" s="29" t="s">
        <v>598</v>
      </c>
      <c r="F331" s="29" t="s">
        <v>599</v>
      </c>
      <c r="G331" s="77" t="s">
        <v>715</v>
      </c>
      <c r="H331" s="29" t="s">
        <v>600</v>
      </c>
      <c r="I331" s="29" t="s">
        <v>600</v>
      </c>
    </row>
    <row r="332" spans="1:9" s="81" customFormat="1" ht="11.25" x14ac:dyDescent="0.2">
      <c r="A332" s="97">
        <v>1</v>
      </c>
      <c r="B332" s="97"/>
      <c r="C332" s="97"/>
      <c r="D332" s="82">
        <v>2</v>
      </c>
      <c r="E332" s="82">
        <v>3</v>
      </c>
      <c r="F332" s="82">
        <v>4</v>
      </c>
      <c r="G332" s="82">
        <v>5</v>
      </c>
      <c r="H332" s="82" t="s">
        <v>601</v>
      </c>
      <c r="I332" s="82" t="s">
        <v>602</v>
      </c>
    </row>
    <row r="333" spans="1:9" s="2" customFormat="1" x14ac:dyDescent="0.2">
      <c r="A333" s="3" t="s">
        <v>6</v>
      </c>
      <c r="E333" s="4">
        <v>7575127</v>
      </c>
      <c r="F333" s="4">
        <v>7575127</v>
      </c>
      <c r="G333" s="4" t="s">
        <v>0</v>
      </c>
      <c r="H333" s="5" t="s">
        <v>0</v>
      </c>
      <c r="I333" s="5" t="s">
        <v>0</v>
      </c>
    </row>
    <row r="334" spans="1:9" s="3" customFormat="1" x14ac:dyDescent="0.2">
      <c r="A334" s="3" t="s">
        <v>182</v>
      </c>
      <c r="E334" s="4">
        <v>7575127</v>
      </c>
      <c r="F334" s="4">
        <v>7575127</v>
      </c>
      <c r="G334" s="4" t="s">
        <v>0</v>
      </c>
      <c r="H334" s="5" t="s">
        <v>0</v>
      </c>
      <c r="I334" s="5" t="s">
        <v>0</v>
      </c>
    </row>
    <row r="335" spans="1:9" s="3" customFormat="1" x14ac:dyDescent="0.2">
      <c r="D335" s="4"/>
      <c r="E335" s="4"/>
      <c r="F335" s="4"/>
      <c r="G335" s="4"/>
      <c r="H335" s="4"/>
      <c r="I335" s="4"/>
    </row>
    <row r="336" spans="1:9" s="2" customFormat="1" x14ac:dyDescent="0.2">
      <c r="A336" s="3" t="s">
        <v>7</v>
      </c>
      <c r="D336" s="4">
        <f>D337</f>
        <v>82407.78</v>
      </c>
      <c r="E336" s="4">
        <v>198660</v>
      </c>
      <c r="F336" s="4">
        <v>198660</v>
      </c>
      <c r="G336" s="4">
        <v>69604.320000000007</v>
      </c>
      <c r="H336" s="4">
        <f>G336/D336*100</f>
        <v>84.463287325541359</v>
      </c>
      <c r="I336" s="4">
        <v>35.04</v>
      </c>
    </row>
    <row r="337" spans="1:9" s="3" customFormat="1" x14ac:dyDescent="0.2">
      <c r="A337" s="3" t="s">
        <v>183</v>
      </c>
      <c r="D337" s="4">
        <f>D338</f>
        <v>82407.78</v>
      </c>
      <c r="E337" s="4">
        <v>198660</v>
      </c>
      <c r="F337" s="4">
        <v>198660</v>
      </c>
      <c r="G337" s="4">
        <v>69604.320000000007</v>
      </c>
      <c r="H337" s="4">
        <v>84.46</v>
      </c>
      <c r="I337" s="4">
        <v>35.04</v>
      </c>
    </row>
    <row r="338" spans="1:9" s="66" customFormat="1" ht="25.5" customHeight="1" x14ac:dyDescent="0.2">
      <c r="A338" s="100" t="s">
        <v>734</v>
      </c>
      <c r="B338" s="100"/>
      <c r="C338" s="100"/>
      <c r="D338" s="67">
        <f>D339</f>
        <v>82407.78</v>
      </c>
      <c r="E338" s="67" t="s">
        <v>0</v>
      </c>
      <c r="F338" s="67" t="s">
        <v>0</v>
      </c>
      <c r="G338" s="67">
        <v>69604.320000000007</v>
      </c>
      <c r="H338" s="67">
        <v>84.46</v>
      </c>
      <c r="I338" s="67" t="s">
        <v>0</v>
      </c>
    </row>
    <row r="339" spans="1:9" s="66" customFormat="1" ht="25.5" customHeight="1" x14ac:dyDescent="0.2">
      <c r="A339" s="100" t="s">
        <v>184</v>
      </c>
      <c r="B339" s="100"/>
      <c r="C339" s="100"/>
      <c r="D339" s="67">
        <v>82407.78</v>
      </c>
      <c r="E339" s="67" t="s">
        <v>0</v>
      </c>
      <c r="F339" s="67" t="s">
        <v>0</v>
      </c>
      <c r="G339" s="67">
        <v>69604.320000000007</v>
      </c>
      <c r="H339" s="67">
        <v>84.46</v>
      </c>
      <c r="I339" s="67" t="s">
        <v>0</v>
      </c>
    </row>
    <row r="340" spans="1:9" s="2" customFormat="1" x14ac:dyDescent="0.2"/>
    <row r="341" spans="1:9" s="2" customFormat="1" x14ac:dyDescent="0.2">
      <c r="A341" s="88" t="s">
        <v>692</v>
      </c>
      <c r="B341" s="88"/>
      <c r="C341" s="88"/>
      <c r="D341" s="88"/>
      <c r="E341" s="88"/>
      <c r="F341" s="88"/>
      <c r="G341" s="88"/>
      <c r="H341" s="88"/>
      <c r="I341" s="88"/>
    </row>
    <row r="342" spans="1:9" s="2" customFormat="1" x14ac:dyDescent="0.2"/>
    <row r="343" spans="1:9" s="2" customFormat="1" ht="25.5" x14ac:dyDescent="0.2">
      <c r="A343" s="95" t="s">
        <v>630</v>
      </c>
      <c r="B343" s="96"/>
      <c r="C343" s="96"/>
      <c r="D343" s="77" t="s">
        <v>744</v>
      </c>
      <c r="E343" s="29" t="s">
        <v>598</v>
      </c>
      <c r="F343" s="29" t="s">
        <v>599</v>
      </c>
      <c r="G343" s="77" t="s">
        <v>715</v>
      </c>
      <c r="H343" s="29" t="s">
        <v>600</v>
      </c>
      <c r="I343" s="29" t="s">
        <v>600</v>
      </c>
    </row>
    <row r="344" spans="1:9" s="81" customFormat="1" ht="11.25" x14ac:dyDescent="0.2">
      <c r="A344" s="97">
        <v>1</v>
      </c>
      <c r="B344" s="97"/>
      <c r="C344" s="97"/>
      <c r="D344" s="82">
        <v>2</v>
      </c>
      <c r="E344" s="82">
        <v>3</v>
      </c>
      <c r="F344" s="82">
        <v>4</v>
      </c>
      <c r="G344" s="82">
        <v>5</v>
      </c>
      <c r="H344" s="82" t="s">
        <v>601</v>
      </c>
      <c r="I344" s="82" t="s">
        <v>602</v>
      </c>
    </row>
    <row r="345" spans="1:9" s="2" customFormat="1" x14ac:dyDescent="0.2">
      <c r="A345" s="93" t="s">
        <v>185</v>
      </c>
      <c r="B345" s="94"/>
      <c r="C345" s="94"/>
      <c r="D345" s="4" t="s">
        <v>0</v>
      </c>
      <c r="E345" s="4">
        <v>7575127</v>
      </c>
      <c r="F345" s="4">
        <v>7575127</v>
      </c>
      <c r="G345" s="4" t="s">
        <v>0</v>
      </c>
      <c r="H345" s="4" t="s">
        <v>0</v>
      </c>
      <c r="I345" s="4" t="s">
        <v>0</v>
      </c>
    </row>
    <row r="346" spans="1:9" s="2" customFormat="1" x14ac:dyDescent="0.2">
      <c r="A346" s="93" t="s">
        <v>186</v>
      </c>
      <c r="B346" s="94"/>
      <c r="C346" s="94"/>
      <c r="D346" s="4" t="s">
        <v>0</v>
      </c>
      <c r="E346" s="4">
        <v>7575127</v>
      </c>
      <c r="F346" s="4">
        <v>7575127</v>
      </c>
      <c r="G346" s="4" t="s">
        <v>0</v>
      </c>
      <c r="H346" s="4" t="s">
        <v>0</v>
      </c>
      <c r="I346" s="4" t="s">
        <v>0</v>
      </c>
    </row>
    <row r="347" spans="1:9" s="2" customFormat="1" x14ac:dyDescent="0.2">
      <c r="A347" s="94" t="s">
        <v>187</v>
      </c>
      <c r="B347" s="94"/>
      <c r="C347" s="94"/>
      <c r="D347" s="24" t="s">
        <v>0</v>
      </c>
      <c r="E347" s="24">
        <v>7575127</v>
      </c>
      <c r="F347" s="24">
        <v>7575127</v>
      </c>
      <c r="G347" s="24" t="s">
        <v>0</v>
      </c>
      <c r="H347" s="24" t="s">
        <v>0</v>
      </c>
      <c r="I347" s="24" t="s">
        <v>0</v>
      </c>
    </row>
    <row r="348" spans="1:9" s="2" customFormat="1" x14ac:dyDescent="0.2">
      <c r="A348" s="93" t="s">
        <v>188</v>
      </c>
      <c r="B348" s="94"/>
      <c r="C348" s="94"/>
      <c r="D348" s="4">
        <f>D349+D351</f>
        <v>82407.78</v>
      </c>
      <c r="E348" s="4">
        <v>198660</v>
      </c>
      <c r="F348" s="4">
        <v>198660</v>
      </c>
      <c r="G348" s="4">
        <v>69604.320000000007</v>
      </c>
      <c r="H348" s="4">
        <f>G348/D348*100</f>
        <v>84.463287325541359</v>
      </c>
      <c r="I348" s="4">
        <v>35.04</v>
      </c>
    </row>
    <row r="349" spans="1:9" s="2" customFormat="1" x14ac:dyDescent="0.2">
      <c r="A349" s="93" t="s">
        <v>189</v>
      </c>
      <c r="B349" s="94"/>
      <c r="C349" s="94"/>
      <c r="D349" s="4">
        <f>D350</f>
        <v>81077.78</v>
      </c>
      <c r="E349" s="4">
        <v>198660</v>
      </c>
      <c r="F349" s="4">
        <v>198660</v>
      </c>
      <c r="G349" s="4">
        <v>69604.320000000007</v>
      </c>
      <c r="H349" s="4">
        <f>G349/D349*100</f>
        <v>85.848823191754889</v>
      </c>
      <c r="I349" s="4">
        <v>35.04</v>
      </c>
    </row>
    <row r="350" spans="1:9" s="2" customFormat="1" x14ac:dyDescent="0.2">
      <c r="A350" s="94" t="s">
        <v>190</v>
      </c>
      <c r="B350" s="94"/>
      <c r="C350" s="94"/>
      <c r="D350" s="24">
        <v>81077.78</v>
      </c>
      <c r="E350" s="24">
        <v>198660</v>
      </c>
      <c r="F350" s="24">
        <v>198660</v>
      </c>
      <c r="G350" s="24">
        <v>69604.320000000007</v>
      </c>
      <c r="H350" s="24">
        <f>G350/D350*100</f>
        <v>85.848823191754889</v>
      </c>
      <c r="I350" s="24">
        <v>35.04</v>
      </c>
    </row>
    <row r="351" spans="1:9" s="2" customFormat="1" x14ac:dyDescent="0.2">
      <c r="A351" s="93" t="s">
        <v>635</v>
      </c>
      <c r="B351" s="94"/>
      <c r="C351" s="94"/>
      <c r="D351" s="4">
        <f>D352</f>
        <v>1330</v>
      </c>
      <c r="E351" s="4" t="s">
        <v>0</v>
      </c>
      <c r="F351" s="4" t="s">
        <v>0</v>
      </c>
      <c r="G351" s="4" t="s">
        <v>0</v>
      </c>
      <c r="H351" s="5" t="s">
        <v>0</v>
      </c>
      <c r="I351" s="5" t="s">
        <v>0</v>
      </c>
    </row>
    <row r="352" spans="1:9" s="2" customFormat="1" x14ac:dyDescent="0.2">
      <c r="A352" s="94" t="s">
        <v>639</v>
      </c>
      <c r="B352" s="94"/>
      <c r="C352" s="94"/>
      <c r="D352" s="24">
        <v>1330</v>
      </c>
      <c r="E352" s="24" t="s">
        <v>0</v>
      </c>
      <c r="F352" s="24" t="s">
        <v>0</v>
      </c>
      <c r="G352" s="24" t="s">
        <v>0</v>
      </c>
      <c r="H352" s="41" t="s">
        <v>0</v>
      </c>
      <c r="I352" s="41" t="s">
        <v>0</v>
      </c>
    </row>
    <row r="354" spans="1:9" s="2" customFormat="1" x14ac:dyDescent="0.2">
      <c r="A354" s="91" t="s">
        <v>713</v>
      </c>
      <c r="B354" s="91"/>
      <c r="C354" s="91"/>
      <c r="D354" s="91"/>
      <c r="E354" s="91"/>
      <c r="F354" s="91"/>
      <c r="G354" s="91"/>
      <c r="H354" s="91"/>
    </row>
    <row r="355" spans="1:9" s="2" customFormat="1" x14ac:dyDescent="0.2">
      <c r="A355" s="13"/>
      <c r="B355" s="13"/>
      <c r="C355" s="13"/>
      <c r="D355" s="13"/>
      <c r="E355" s="13"/>
      <c r="F355" s="13"/>
      <c r="G355" s="13"/>
      <c r="H355" s="13"/>
    </row>
    <row r="356" spans="1:9" s="2" customFormat="1" x14ac:dyDescent="0.2">
      <c r="A356" s="13"/>
      <c r="B356" s="12" t="s">
        <v>733</v>
      </c>
      <c r="C356" s="13"/>
      <c r="D356" s="13"/>
      <c r="E356" s="13"/>
      <c r="F356" s="13"/>
      <c r="G356" s="13"/>
      <c r="H356" s="13"/>
    </row>
    <row r="357" spans="1:9" s="2" customFormat="1" x14ac:dyDescent="0.2">
      <c r="A357" s="27"/>
      <c r="B357" s="27"/>
      <c r="C357" s="27"/>
      <c r="D357" s="27"/>
      <c r="E357" s="27"/>
      <c r="F357" s="27"/>
      <c r="G357" s="27"/>
      <c r="H357" s="27"/>
    </row>
    <row r="358" spans="1:9" s="2" customFormat="1" x14ac:dyDescent="0.2">
      <c r="A358" s="28" t="s">
        <v>597</v>
      </c>
      <c r="B358" s="28"/>
      <c r="C358" s="28"/>
      <c r="D358" s="28"/>
      <c r="E358" s="14" t="s">
        <v>598</v>
      </c>
      <c r="F358" s="14" t="s">
        <v>599</v>
      </c>
      <c r="G358" s="14" t="s">
        <v>714</v>
      </c>
      <c r="H358" s="14" t="s">
        <v>600</v>
      </c>
    </row>
    <row r="359" spans="1:9" s="81" customFormat="1" ht="11.25" x14ac:dyDescent="0.2">
      <c r="A359" s="105">
        <v>1</v>
      </c>
      <c r="B359" s="105"/>
      <c r="C359" s="105"/>
      <c r="D359" s="105"/>
      <c r="E359" s="82">
        <v>2</v>
      </c>
      <c r="F359" s="82">
        <v>3</v>
      </c>
      <c r="G359" s="82">
        <v>4</v>
      </c>
      <c r="H359" s="82" t="s">
        <v>691</v>
      </c>
    </row>
    <row r="360" spans="1:9" x14ac:dyDescent="0.2">
      <c r="A360" s="3" t="s">
        <v>735</v>
      </c>
      <c r="B360" s="2"/>
      <c r="C360" s="2"/>
      <c r="D360" s="2"/>
      <c r="E360" s="4">
        <v>31566680.170000002</v>
      </c>
      <c r="F360" s="4">
        <v>31566680.170000002</v>
      </c>
      <c r="G360" s="4">
        <v>9704427.4000000004</v>
      </c>
      <c r="H360" s="4">
        <v>30.74</v>
      </c>
      <c r="I360" s="2"/>
    </row>
    <row r="361" spans="1:9" x14ac:dyDescent="0.2">
      <c r="A361" s="3" t="s">
        <v>693</v>
      </c>
      <c r="B361" s="2"/>
      <c r="C361" s="3" t="s">
        <v>194</v>
      </c>
      <c r="D361" s="3"/>
      <c r="E361" s="4">
        <v>256114</v>
      </c>
      <c r="F361" s="4">
        <v>251014</v>
      </c>
      <c r="G361" s="4">
        <v>95599.61</v>
      </c>
      <c r="H361" s="4">
        <f>G361/F361*100</f>
        <v>38.085369740333206</v>
      </c>
      <c r="I361" s="2"/>
    </row>
    <row r="362" spans="1:9" x14ac:dyDescent="0.2">
      <c r="A362" s="3" t="s">
        <v>694</v>
      </c>
      <c r="B362" s="2"/>
      <c r="C362" s="3" t="s">
        <v>195</v>
      </c>
      <c r="D362" s="3"/>
      <c r="E362" s="4">
        <v>256114</v>
      </c>
      <c r="F362" s="4">
        <v>251014</v>
      </c>
      <c r="G362" s="4">
        <v>95599.61</v>
      </c>
      <c r="H362" s="4">
        <f>G362/F362*100</f>
        <v>38.085369740333206</v>
      </c>
      <c r="I362" s="2"/>
    </row>
    <row r="363" spans="1:9" s="49" customFormat="1" ht="25.5" customHeight="1" x14ac:dyDescent="0.2">
      <c r="A363" s="73" t="s">
        <v>695</v>
      </c>
      <c r="B363" s="66"/>
      <c r="C363" s="101" t="s">
        <v>196</v>
      </c>
      <c r="D363" s="101"/>
      <c r="E363" s="52">
        <v>18842179.379999999</v>
      </c>
      <c r="F363" s="52">
        <v>18932579.379999999</v>
      </c>
      <c r="G363" s="52">
        <v>5694732.2400000002</v>
      </c>
      <c r="H363" s="52">
        <v>30.08</v>
      </c>
      <c r="I363" s="67"/>
    </row>
    <row r="364" spans="1:9" s="49" customFormat="1" ht="25.5" x14ac:dyDescent="0.2">
      <c r="A364" s="73" t="s">
        <v>696</v>
      </c>
      <c r="B364" s="66"/>
      <c r="C364" s="74" t="s">
        <v>197</v>
      </c>
      <c r="D364" s="74"/>
      <c r="E364" s="52">
        <v>10792827.380000001</v>
      </c>
      <c r="F364" s="52">
        <v>10883227.380000001</v>
      </c>
      <c r="G364" s="52">
        <v>1831127.93</v>
      </c>
      <c r="H364" s="52">
        <v>16.829999999999998</v>
      </c>
      <c r="I364" s="66"/>
    </row>
    <row r="365" spans="1:9" x14ac:dyDescent="0.2">
      <c r="A365" s="3" t="s">
        <v>697</v>
      </c>
      <c r="B365" s="2"/>
      <c r="C365" s="3" t="s">
        <v>198</v>
      </c>
      <c r="D365" s="3"/>
      <c r="E365" s="4">
        <v>1746775</v>
      </c>
      <c r="F365" s="4">
        <v>1746775</v>
      </c>
      <c r="G365" s="4">
        <v>643215.06000000006</v>
      </c>
      <c r="H365" s="4">
        <v>36.82</v>
      </c>
      <c r="I365" s="2"/>
    </row>
    <row r="366" spans="1:9" x14ac:dyDescent="0.2">
      <c r="A366" s="3" t="s">
        <v>708</v>
      </c>
      <c r="B366" s="3"/>
      <c r="E366" s="4">
        <v>1746775</v>
      </c>
      <c r="F366" s="4">
        <v>1746775</v>
      </c>
      <c r="G366" s="4">
        <v>643215.06000000006</v>
      </c>
      <c r="H366" s="4">
        <v>36.82</v>
      </c>
      <c r="I366" s="2"/>
    </row>
    <row r="367" spans="1:9" x14ac:dyDescent="0.2">
      <c r="A367" s="3" t="s">
        <v>698</v>
      </c>
      <c r="B367" s="2"/>
      <c r="C367" s="3" t="s">
        <v>199</v>
      </c>
      <c r="D367" s="3"/>
      <c r="E367" s="4">
        <v>5400545</v>
      </c>
      <c r="F367" s="4">
        <v>5400545</v>
      </c>
      <c r="G367" s="4">
        <v>2762154.09</v>
      </c>
      <c r="H367" s="4">
        <v>51.15</v>
      </c>
      <c r="I367" s="2"/>
    </row>
    <row r="368" spans="1:9" x14ac:dyDescent="0.2">
      <c r="A368" s="107">
        <v>15858</v>
      </c>
      <c r="B368" s="107"/>
      <c r="C368" s="3" t="s">
        <v>709</v>
      </c>
      <c r="D368" s="3"/>
      <c r="E368" s="4">
        <v>2691247</v>
      </c>
      <c r="F368" s="4">
        <v>2691247</v>
      </c>
      <c r="G368" s="4">
        <v>1325031.46</v>
      </c>
      <c r="H368" s="4">
        <v>49.23</v>
      </c>
      <c r="I368" s="2"/>
    </row>
    <row r="369" spans="1:9" x14ac:dyDescent="0.2">
      <c r="A369" s="107">
        <v>15866</v>
      </c>
      <c r="B369" s="107"/>
      <c r="C369" s="3" t="s">
        <v>710</v>
      </c>
      <c r="D369" s="3"/>
      <c r="E369" s="4">
        <v>2709298</v>
      </c>
      <c r="F369" s="4">
        <v>2709298</v>
      </c>
      <c r="G369" s="4">
        <v>1437122.63</v>
      </c>
      <c r="H369" s="4">
        <v>53.04</v>
      </c>
      <c r="I369" s="2"/>
    </row>
    <row r="370" spans="1:9" x14ac:dyDescent="0.2">
      <c r="A370" s="3" t="s">
        <v>699</v>
      </c>
      <c r="B370" s="2"/>
      <c r="C370" s="3" t="s">
        <v>200</v>
      </c>
      <c r="D370" s="3"/>
      <c r="E370" s="4">
        <v>902032</v>
      </c>
      <c r="F370" s="4">
        <v>902032</v>
      </c>
      <c r="G370" s="4">
        <v>458235.16</v>
      </c>
      <c r="H370" s="4">
        <v>50.8</v>
      </c>
      <c r="I370" s="2"/>
    </row>
    <row r="371" spans="1:9" x14ac:dyDescent="0.2">
      <c r="A371" s="3" t="s">
        <v>711</v>
      </c>
      <c r="B371" s="3"/>
      <c r="E371" s="4">
        <v>391380</v>
      </c>
      <c r="F371" s="4">
        <v>391380</v>
      </c>
      <c r="G371" s="4">
        <v>195476.79</v>
      </c>
      <c r="H371" s="4">
        <v>49.95</v>
      </c>
      <c r="I371" s="2"/>
    </row>
    <row r="372" spans="1:9" x14ac:dyDescent="0.2">
      <c r="A372" s="3" t="s">
        <v>712</v>
      </c>
      <c r="B372" s="3"/>
      <c r="E372" s="4">
        <v>510652</v>
      </c>
      <c r="F372" s="4">
        <v>510652</v>
      </c>
      <c r="G372" s="4">
        <v>262758.37</v>
      </c>
      <c r="H372" s="4">
        <v>51.46</v>
      </c>
      <c r="I372" s="2"/>
    </row>
    <row r="373" spans="1:9" ht="12.75" customHeight="1" x14ac:dyDescent="0.2">
      <c r="A373" s="3" t="s">
        <v>700</v>
      </c>
      <c r="B373" s="2"/>
      <c r="C373" s="109" t="s">
        <v>201</v>
      </c>
      <c r="D373" s="109"/>
      <c r="E373" s="4">
        <v>1863305</v>
      </c>
      <c r="F373" s="4">
        <f>1790715+5100</f>
        <v>1795815</v>
      </c>
      <c r="G373" s="4">
        <v>694726.82</v>
      </c>
      <c r="H373" s="4">
        <f>G373/F373*100</f>
        <v>38.685879113383059</v>
      </c>
      <c r="I373" s="2"/>
    </row>
    <row r="374" spans="1:9" x14ac:dyDescent="0.2">
      <c r="A374" s="3" t="s">
        <v>701</v>
      </c>
      <c r="B374" s="2"/>
      <c r="C374" s="3" t="s">
        <v>202</v>
      </c>
      <c r="D374" s="3"/>
      <c r="E374" s="4">
        <v>1863305</v>
      </c>
      <c r="F374" s="4">
        <f>1790715+5100</f>
        <v>1795815</v>
      </c>
      <c r="G374" s="4">
        <v>694726.82</v>
      </c>
      <c r="H374" s="4">
        <f>G374/F374*100</f>
        <v>38.685879113383059</v>
      </c>
      <c r="I374" s="2"/>
    </row>
    <row r="375" spans="1:9" s="49" customFormat="1" ht="25.5" customHeight="1" x14ac:dyDescent="0.2">
      <c r="A375" s="73" t="s">
        <v>702</v>
      </c>
      <c r="B375" s="66"/>
      <c r="C375" s="101" t="s">
        <v>203</v>
      </c>
      <c r="D375" s="101"/>
      <c r="E375" s="52">
        <v>907419.79</v>
      </c>
      <c r="F375" s="52">
        <v>910809.79</v>
      </c>
      <c r="G375" s="52">
        <v>185192.13</v>
      </c>
      <c r="H375" s="52">
        <v>20.329999999999998</v>
      </c>
      <c r="I375" s="66"/>
    </row>
    <row r="376" spans="1:9" s="49" customFormat="1" ht="25.5" x14ac:dyDescent="0.2">
      <c r="A376" s="73" t="s">
        <v>703</v>
      </c>
      <c r="B376" s="66"/>
      <c r="C376" s="74" t="s">
        <v>204</v>
      </c>
      <c r="D376" s="74"/>
      <c r="E376" s="52">
        <v>907419.79</v>
      </c>
      <c r="F376" s="52">
        <v>910809.79</v>
      </c>
      <c r="G376" s="52">
        <v>185192.13</v>
      </c>
      <c r="H376" s="52">
        <v>20.329999999999998</v>
      </c>
      <c r="I376" s="66"/>
    </row>
    <row r="377" spans="1:9" ht="12.75" customHeight="1" x14ac:dyDescent="0.2">
      <c r="A377" s="3" t="s">
        <v>704</v>
      </c>
      <c r="B377" s="2"/>
      <c r="C377" s="109" t="s">
        <v>205</v>
      </c>
      <c r="D377" s="109"/>
      <c r="E377" s="4">
        <v>9697662</v>
      </c>
      <c r="F377" s="4">
        <v>9676462</v>
      </c>
      <c r="G377" s="4">
        <v>3034176.6</v>
      </c>
      <c r="H377" s="4">
        <v>31.36</v>
      </c>
      <c r="I377" s="2"/>
    </row>
    <row r="378" spans="1:9" x14ac:dyDescent="0.2">
      <c r="A378" s="3" t="s">
        <v>705</v>
      </c>
      <c r="B378" s="2"/>
      <c r="C378" s="3" t="s">
        <v>206</v>
      </c>
      <c r="D378" s="3"/>
      <c r="E378" s="4">
        <v>8119730</v>
      </c>
      <c r="F378" s="4">
        <v>8098530</v>
      </c>
      <c r="G378" s="4">
        <v>2528564.87</v>
      </c>
      <c r="H378" s="4">
        <v>31.22</v>
      </c>
      <c r="I378" s="2"/>
    </row>
    <row r="379" spans="1:9" x14ac:dyDescent="0.2">
      <c r="A379" s="3" t="s">
        <v>706</v>
      </c>
      <c r="B379" s="2"/>
      <c r="C379" s="3" t="s">
        <v>207</v>
      </c>
      <c r="D379" s="3"/>
      <c r="E379" s="4">
        <v>1577932</v>
      </c>
      <c r="F379" s="4">
        <v>1577932</v>
      </c>
      <c r="G379" s="4">
        <v>505611.73</v>
      </c>
      <c r="H379" s="4">
        <v>32.04</v>
      </c>
      <c r="I379" s="2"/>
    </row>
    <row r="380" spans="1:9" x14ac:dyDescent="0.2">
      <c r="A380" s="3" t="s">
        <v>707</v>
      </c>
      <c r="B380" s="3"/>
      <c r="E380" s="4">
        <v>1577932</v>
      </c>
      <c r="F380" s="4">
        <v>1577932</v>
      </c>
      <c r="G380" s="4">
        <v>505611.73</v>
      </c>
      <c r="H380" s="4">
        <v>32.04</v>
      </c>
      <c r="I380" s="2"/>
    </row>
    <row r="381" spans="1:9" s="2" customFormat="1" x14ac:dyDescent="0.2"/>
    <row r="382" spans="1:9" s="2" customFormat="1" x14ac:dyDescent="0.2">
      <c r="B382" s="88" t="s">
        <v>716</v>
      </c>
      <c r="C382" s="88"/>
      <c r="D382" s="88"/>
      <c r="E382" s="88"/>
      <c r="F382" s="88"/>
      <c r="G382" s="88"/>
      <c r="H382" s="88"/>
    </row>
    <row r="383" spans="1:9" s="2" customFormat="1" x14ac:dyDescent="0.2">
      <c r="B383" s="28"/>
      <c r="C383" s="27"/>
      <c r="D383" s="27"/>
      <c r="E383" s="28"/>
      <c r="F383" s="28"/>
      <c r="G383" s="28"/>
      <c r="H383" s="28"/>
    </row>
    <row r="384" spans="1:9" s="2" customFormat="1" x14ac:dyDescent="0.2">
      <c r="B384" s="28" t="s">
        <v>597</v>
      </c>
      <c r="C384" s="27"/>
      <c r="D384" s="28"/>
      <c r="E384" s="14" t="s">
        <v>598</v>
      </c>
      <c r="F384" s="14" t="s">
        <v>599</v>
      </c>
      <c r="G384" s="44" t="s">
        <v>740</v>
      </c>
      <c r="H384" s="14" t="s">
        <v>600</v>
      </c>
    </row>
    <row r="385" spans="2:9" s="81" customFormat="1" ht="11.25" x14ac:dyDescent="0.2">
      <c r="B385" s="105">
        <v>1</v>
      </c>
      <c r="C385" s="105"/>
      <c r="D385" s="105"/>
      <c r="E385" s="84">
        <v>2</v>
      </c>
      <c r="F385" s="84">
        <v>3</v>
      </c>
      <c r="G385" s="84">
        <v>4</v>
      </c>
      <c r="H385" s="84" t="s">
        <v>691</v>
      </c>
    </row>
    <row r="386" spans="2:9" s="1" customFormat="1" x14ac:dyDescent="0.2">
      <c r="B386" s="3" t="s">
        <v>735</v>
      </c>
      <c r="C386" s="3"/>
      <c r="D386" s="3"/>
      <c r="E386" s="4">
        <v>31566680.170000002</v>
      </c>
      <c r="F386" s="4">
        <v>31566680.170000002</v>
      </c>
      <c r="G386" s="4">
        <v>9704427.4000000004</v>
      </c>
      <c r="H386" s="4">
        <v>30.74</v>
      </c>
      <c r="I386" s="40"/>
    </row>
    <row r="387" spans="2:9" x14ac:dyDescent="0.2">
      <c r="B387" s="53" t="s">
        <v>208</v>
      </c>
      <c r="C387" s="53"/>
      <c r="D387" s="53"/>
      <c r="E387" s="54">
        <v>256114</v>
      </c>
      <c r="F387" s="54">
        <f>256114-5100</f>
        <v>251014</v>
      </c>
      <c r="G387" s="54">
        <v>95599.61</v>
      </c>
      <c r="H387" s="54">
        <f>G387/F387*100</f>
        <v>38.085369740333206</v>
      </c>
      <c r="I387" s="45"/>
    </row>
    <row r="388" spans="2:9" x14ac:dyDescent="0.2">
      <c r="B388" s="53" t="s">
        <v>209</v>
      </c>
      <c r="C388" s="53"/>
      <c r="D388" s="53"/>
      <c r="E388" s="54">
        <v>256114</v>
      </c>
      <c r="F388" s="54">
        <f>256114-5100</f>
        <v>251014</v>
      </c>
      <c r="G388" s="54">
        <v>95599.61</v>
      </c>
      <c r="H388" s="54">
        <f>G388/F388*100</f>
        <v>38.085369740333206</v>
      </c>
      <c r="I388" s="45"/>
    </row>
    <row r="389" spans="2:9" x14ac:dyDescent="0.2">
      <c r="B389" s="55" t="s">
        <v>160</v>
      </c>
      <c r="C389" s="55"/>
      <c r="D389" s="55"/>
      <c r="E389" s="56">
        <v>251114</v>
      </c>
      <c r="F389" s="56">
        <f>251114-5100</f>
        <v>246014</v>
      </c>
      <c r="G389" s="56">
        <v>95599.61</v>
      </c>
      <c r="H389" s="56">
        <f>G389/F389*100</f>
        <v>38.859418569674901</v>
      </c>
      <c r="I389" s="46"/>
    </row>
    <row r="390" spans="2:9" ht="12.75" customHeight="1" x14ac:dyDescent="0.2">
      <c r="B390" s="55" t="s">
        <v>162</v>
      </c>
      <c r="C390" s="55"/>
      <c r="D390" s="55"/>
      <c r="E390" s="56">
        <v>5000</v>
      </c>
      <c r="F390" s="56">
        <v>5000</v>
      </c>
      <c r="G390" s="56"/>
      <c r="H390" s="56"/>
      <c r="I390" s="46"/>
    </row>
    <row r="391" spans="2:9" ht="25.5" customHeight="1" x14ac:dyDescent="0.2">
      <c r="B391" s="57" t="s">
        <v>210</v>
      </c>
      <c r="C391" s="106" t="s">
        <v>211</v>
      </c>
      <c r="D391" s="106"/>
      <c r="E391" s="58">
        <v>256114</v>
      </c>
      <c r="F391" s="58">
        <f>256114-5100</f>
        <v>251014</v>
      </c>
      <c r="G391" s="58">
        <v>95599.61</v>
      </c>
      <c r="H391" s="58">
        <f>G391/F391*100</f>
        <v>38.085369740333206</v>
      </c>
      <c r="I391" s="45"/>
    </row>
    <row r="392" spans="2:9" x14ac:dyDescent="0.2">
      <c r="B392" s="59" t="s">
        <v>212</v>
      </c>
      <c r="C392" s="59" t="s">
        <v>213</v>
      </c>
      <c r="D392" s="59"/>
      <c r="E392" s="60">
        <v>243579</v>
      </c>
      <c r="F392" s="60">
        <f>243579-5100</f>
        <v>238479</v>
      </c>
      <c r="G392" s="60">
        <v>82609.11</v>
      </c>
      <c r="H392" s="60">
        <f>G392/F392*100</f>
        <v>34.639993458543522</v>
      </c>
      <c r="I392" s="45"/>
    </row>
    <row r="393" spans="2:9" x14ac:dyDescent="0.2">
      <c r="B393" s="55" t="s">
        <v>160</v>
      </c>
      <c r="C393" s="55"/>
      <c r="D393" s="55"/>
      <c r="E393" s="56">
        <v>238579</v>
      </c>
      <c r="F393" s="56">
        <f>238579-5100</f>
        <v>233479</v>
      </c>
      <c r="G393" s="56">
        <v>82609.11</v>
      </c>
      <c r="H393" s="56">
        <f>G393/F393*100</f>
        <v>35.381815923487764</v>
      </c>
      <c r="I393" s="46"/>
    </row>
    <row r="394" spans="2:9" x14ac:dyDescent="0.2">
      <c r="B394" s="3" t="s">
        <v>214</v>
      </c>
      <c r="C394" s="3" t="s">
        <v>215</v>
      </c>
      <c r="D394" s="3"/>
      <c r="E394" s="4">
        <v>23300</v>
      </c>
      <c r="F394" s="4">
        <v>23300</v>
      </c>
      <c r="G394" s="4"/>
      <c r="H394" s="4"/>
      <c r="I394" s="45"/>
    </row>
    <row r="395" spans="2:9" x14ac:dyDescent="0.2">
      <c r="B395" s="3" t="s">
        <v>216</v>
      </c>
      <c r="C395" s="3" t="s">
        <v>217</v>
      </c>
      <c r="D395" s="3"/>
      <c r="E395" s="4">
        <v>204429</v>
      </c>
      <c r="F395" s="4">
        <f>204429-5100</f>
        <v>199329</v>
      </c>
      <c r="G395" s="4">
        <v>79479.31</v>
      </c>
      <c r="H395" s="4">
        <f>G395/F395*100</f>
        <v>39.873430358853959</v>
      </c>
      <c r="I395" s="45"/>
    </row>
    <row r="396" spans="2:9" x14ac:dyDescent="0.2">
      <c r="B396" s="2" t="s">
        <v>218</v>
      </c>
      <c r="C396" s="2" t="s">
        <v>219</v>
      </c>
      <c r="D396" s="2"/>
      <c r="E396" s="24" t="s">
        <v>0</v>
      </c>
      <c r="F396" s="24" t="s">
        <v>0</v>
      </c>
      <c r="G396" s="24">
        <v>30236.58</v>
      </c>
      <c r="H396" s="24" t="s">
        <v>0</v>
      </c>
      <c r="I396" s="47"/>
    </row>
    <row r="397" spans="2:9" x14ac:dyDescent="0.2">
      <c r="B397" s="2" t="s">
        <v>220</v>
      </c>
      <c r="C397" s="2" t="s">
        <v>221</v>
      </c>
      <c r="D397" s="2"/>
      <c r="E397" s="24" t="s">
        <v>0</v>
      </c>
      <c r="F397" s="24" t="s">
        <v>0</v>
      </c>
      <c r="G397" s="24">
        <v>1500</v>
      </c>
      <c r="H397" s="24" t="s">
        <v>0</v>
      </c>
      <c r="I397" s="47"/>
    </row>
    <row r="398" spans="2:9" x14ac:dyDescent="0.2">
      <c r="B398" s="2" t="s">
        <v>222</v>
      </c>
      <c r="C398" s="2" t="s">
        <v>223</v>
      </c>
      <c r="D398" s="2"/>
      <c r="E398" s="24" t="s">
        <v>0</v>
      </c>
      <c r="F398" s="24" t="s">
        <v>0</v>
      </c>
      <c r="G398" s="24">
        <v>1697</v>
      </c>
      <c r="H398" s="24" t="s">
        <v>0</v>
      </c>
      <c r="I398" s="47"/>
    </row>
    <row r="399" spans="2:9" x14ac:dyDescent="0.2">
      <c r="B399" s="2" t="s">
        <v>224</v>
      </c>
      <c r="C399" s="2" t="s">
        <v>225</v>
      </c>
      <c r="D399" s="2"/>
      <c r="E399" s="24" t="s">
        <v>0</v>
      </c>
      <c r="F399" s="24" t="s">
        <v>0</v>
      </c>
      <c r="G399" s="24">
        <v>12933.25</v>
      </c>
      <c r="H399" s="24" t="s">
        <v>0</v>
      </c>
      <c r="I399" s="47"/>
    </row>
    <row r="400" spans="2:9" x14ac:dyDescent="0.2">
      <c r="B400" s="2" t="s">
        <v>226</v>
      </c>
      <c r="C400" s="2" t="s">
        <v>227</v>
      </c>
      <c r="D400" s="2"/>
      <c r="E400" s="24" t="s">
        <v>0</v>
      </c>
      <c r="F400" s="24" t="s">
        <v>0</v>
      </c>
      <c r="G400" s="24">
        <v>7522.39</v>
      </c>
      <c r="H400" s="24" t="s">
        <v>0</v>
      </c>
      <c r="I400" s="47"/>
    </row>
    <row r="401" spans="2:9" x14ac:dyDescent="0.2">
      <c r="B401" s="2" t="s">
        <v>228</v>
      </c>
      <c r="C401" s="2" t="s">
        <v>229</v>
      </c>
      <c r="D401" s="2"/>
      <c r="E401" s="24" t="s">
        <v>0</v>
      </c>
      <c r="F401" s="24" t="s">
        <v>0</v>
      </c>
      <c r="G401" s="24">
        <v>25590.09</v>
      </c>
      <c r="H401" s="24" t="s">
        <v>0</v>
      </c>
      <c r="I401" s="47"/>
    </row>
    <row r="402" spans="2:9" x14ac:dyDescent="0.2">
      <c r="B402" s="3" t="s">
        <v>230</v>
      </c>
      <c r="C402" s="3" t="s">
        <v>231</v>
      </c>
      <c r="D402" s="3"/>
      <c r="E402" s="4">
        <v>10850</v>
      </c>
      <c r="F402" s="4">
        <v>10850</v>
      </c>
      <c r="G402" s="4">
        <v>3129.8</v>
      </c>
      <c r="H402" s="4">
        <v>28.85</v>
      </c>
      <c r="I402" s="45"/>
    </row>
    <row r="403" spans="2:9" x14ac:dyDescent="0.2">
      <c r="B403" s="2" t="s">
        <v>232</v>
      </c>
      <c r="C403" s="2" t="s">
        <v>233</v>
      </c>
      <c r="D403" s="2"/>
      <c r="E403" s="24" t="s">
        <v>0</v>
      </c>
      <c r="F403" s="24" t="s">
        <v>0</v>
      </c>
      <c r="G403" s="24">
        <v>3129.8</v>
      </c>
      <c r="H403" s="24" t="s">
        <v>0</v>
      </c>
      <c r="I403" s="47"/>
    </row>
    <row r="404" spans="2:9" x14ac:dyDescent="0.2">
      <c r="B404" s="55" t="s">
        <v>162</v>
      </c>
      <c r="C404" s="55"/>
      <c r="D404" s="55"/>
      <c r="E404" s="56">
        <v>5000</v>
      </c>
      <c r="F404" s="56">
        <v>5000</v>
      </c>
      <c r="G404" s="56"/>
      <c r="H404" s="56"/>
      <c r="I404" s="46"/>
    </row>
    <row r="405" spans="2:9" x14ac:dyDescent="0.2">
      <c r="B405" s="3" t="s">
        <v>230</v>
      </c>
      <c r="C405" s="3" t="s">
        <v>231</v>
      </c>
      <c r="D405" s="3"/>
      <c r="E405" s="4">
        <v>5000</v>
      </c>
      <c r="F405" s="4">
        <v>5000</v>
      </c>
      <c r="G405" s="4"/>
      <c r="H405" s="4"/>
      <c r="I405" s="45"/>
    </row>
    <row r="406" spans="2:9" x14ac:dyDescent="0.2">
      <c r="B406" s="59" t="s">
        <v>234</v>
      </c>
      <c r="C406" s="59" t="s">
        <v>235</v>
      </c>
      <c r="D406" s="59"/>
      <c r="E406" s="60">
        <v>12535</v>
      </c>
      <c r="F406" s="60">
        <v>12535</v>
      </c>
      <c r="G406" s="60">
        <v>12990.5</v>
      </c>
      <c r="H406" s="60">
        <v>103.63</v>
      </c>
      <c r="I406" s="45"/>
    </row>
    <row r="407" spans="2:9" x14ac:dyDescent="0.2">
      <c r="B407" s="55" t="s">
        <v>160</v>
      </c>
      <c r="C407" s="55"/>
      <c r="D407" s="55"/>
      <c r="E407" s="56">
        <v>12535</v>
      </c>
      <c r="F407" s="56">
        <v>12535</v>
      </c>
      <c r="G407" s="56">
        <v>12990.5</v>
      </c>
      <c r="H407" s="56">
        <v>103.63</v>
      </c>
      <c r="I407" s="46"/>
    </row>
    <row r="408" spans="2:9" x14ac:dyDescent="0.2">
      <c r="B408" s="3" t="s">
        <v>216</v>
      </c>
      <c r="C408" s="3" t="s">
        <v>217</v>
      </c>
      <c r="D408" s="3"/>
      <c r="E408" s="4">
        <v>12535</v>
      </c>
      <c r="F408" s="4">
        <v>12535</v>
      </c>
      <c r="G408" s="4">
        <v>12990.5</v>
      </c>
      <c r="H408" s="4">
        <v>103.63</v>
      </c>
      <c r="I408" s="45"/>
    </row>
    <row r="409" spans="2:9" x14ac:dyDescent="0.2">
      <c r="B409" s="2" t="s">
        <v>228</v>
      </c>
      <c r="C409" s="2" t="s">
        <v>229</v>
      </c>
      <c r="D409" s="2"/>
      <c r="E409" s="24" t="s">
        <v>0</v>
      </c>
      <c r="F409" s="24" t="s">
        <v>0</v>
      </c>
      <c r="G409" s="24">
        <v>12990.5</v>
      </c>
      <c r="H409" s="24" t="s">
        <v>0</v>
      </c>
      <c r="I409" s="47"/>
    </row>
    <row r="410" spans="2:9" s="49" customFormat="1" ht="25.5" customHeight="1" x14ac:dyDescent="0.2">
      <c r="B410" s="110" t="s">
        <v>236</v>
      </c>
      <c r="C410" s="110"/>
      <c r="D410" s="110"/>
      <c r="E410" s="61">
        <v>18842179.379999999</v>
      </c>
      <c r="F410" s="61">
        <v>18932579.379999999</v>
      </c>
      <c r="G410" s="61">
        <v>5694732.2400000002</v>
      </c>
      <c r="H410" s="61">
        <v>30.08</v>
      </c>
      <c r="I410" s="48"/>
    </row>
    <row r="411" spans="2:9" ht="12.75" customHeight="1" x14ac:dyDescent="0.2">
      <c r="B411" s="111" t="s">
        <v>237</v>
      </c>
      <c r="C411" s="111"/>
      <c r="D411" s="111"/>
      <c r="E411" s="61">
        <v>10792827.380000001</v>
      </c>
      <c r="F411" s="61">
        <v>10883227.380000001</v>
      </c>
      <c r="G411" s="61">
        <v>1831127.93</v>
      </c>
      <c r="H411" s="61">
        <v>16.829999999999998</v>
      </c>
      <c r="I411" s="45"/>
    </row>
    <row r="412" spans="2:9" x14ac:dyDescent="0.2">
      <c r="B412" s="55" t="s">
        <v>160</v>
      </c>
      <c r="C412" s="55"/>
      <c r="D412" s="55"/>
      <c r="E412" s="56">
        <v>2433664.7999999998</v>
      </c>
      <c r="F412" s="56">
        <v>2524064.7999999998</v>
      </c>
      <c r="G412" s="56">
        <v>1411944.35</v>
      </c>
      <c r="H412" s="56">
        <v>55.94</v>
      </c>
      <c r="I412" s="46"/>
    </row>
    <row r="413" spans="2:9" x14ac:dyDescent="0.2">
      <c r="B413" s="55" t="s">
        <v>179</v>
      </c>
      <c r="C413" s="55"/>
      <c r="D413" s="55"/>
      <c r="E413" s="56">
        <v>111300</v>
      </c>
      <c r="F413" s="56">
        <v>111300</v>
      </c>
      <c r="G413" s="56">
        <v>113814.26</v>
      </c>
      <c r="H413" s="56">
        <v>102.26</v>
      </c>
      <c r="I413" s="46"/>
    </row>
    <row r="414" spans="2:9" x14ac:dyDescent="0.2">
      <c r="B414" s="55" t="s">
        <v>172</v>
      </c>
      <c r="C414" s="55"/>
      <c r="D414" s="55"/>
      <c r="E414" s="56">
        <v>340087.58</v>
      </c>
      <c r="F414" s="56">
        <v>340087.58</v>
      </c>
      <c r="G414" s="56">
        <v>15743.4</v>
      </c>
      <c r="H414" s="56">
        <v>4.63</v>
      </c>
      <c r="I414" s="46"/>
    </row>
    <row r="415" spans="2:9" x14ac:dyDescent="0.2">
      <c r="B415" s="55" t="s">
        <v>174</v>
      </c>
      <c r="C415" s="55"/>
      <c r="D415" s="55"/>
      <c r="E415" s="56">
        <v>1815648</v>
      </c>
      <c r="F415" s="56">
        <v>1815648</v>
      </c>
      <c r="G415" s="56">
        <v>289625.92</v>
      </c>
      <c r="H415" s="56">
        <v>15.95</v>
      </c>
      <c r="I415" s="46"/>
    </row>
    <row r="416" spans="2:9" x14ac:dyDescent="0.2">
      <c r="B416" s="55" t="s">
        <v>181</v>
      </c>
      <c r="C416" s="55"/>
      <c r="D416" s="55"/>
      <c r="E416" s="56">
        <v>6092127</v>
      </c>
      <c r="F416" s="56">
        <v>6092127</v>
      </c>
      <c r="G416" s="56"/>
      <c r="H416" s="56"/>
      <c r="I416" s="46"/>
    </row>
    <row r="417" spans="2:9" x14ac:dyDescent="0.2">
      <c r="B417" s="62" t="s">
        <v>238</v>
      </c>
      <c r="C417" s="62" t="s">
        <v>239</v>
      </c>
      <c r="D417" s="62"/>
      <c r="E417" s="63">
        <v>7534056</v>
      </c>
      <c r="F417" s="63">
        <v>7534056</v>
      </c>
      <c r="G417" s="63">
        <v>310798.87</v>
      </c>
      <c r="H417" s="63">
        <v>4.13</v>
      </c>
      <c r="I417" s="45"/>
    </row>
    <row r="418" spans="2:9" ht="12.75" customHeight="1" x14ac:dyDescent="0.2">
      <c r="B418" s="64" t="s">
        <v>240</v>
      </c>
      <c r="C418" s="108" t="s">
        <v>241</v>
      </c>
      <c r="D418" s="108"/>
      <c r="E418" s="65">
        <v>7534056</v>
      </c>
      <c r="F418" s="65">
        <v>7534056</v>
      </c>
      <c r="G418" s="65">
        <v>310798.87</v>
      </c>
      <c r="H418" s="65">
        <v>4.13</v>
      </c>
      <c r="I418" s="45"/>
    </row>
    <row r="419" spans="2:9" x14ac:dyDescent="0.2">
      <c r="B419" s="55" t="s">
        <v>160</v>
      </c>
      <c r="C419" s="55"/>
      <c r="D419" s="55"/>
      <c r="E419" s="56">
        <v>12781</v>
      </c>
      <c r="F419" s="56">
        <v>12781</v>
      </c>
      <c r="G419" s="56">
        <v>21172.95</v>
      </c>
      <c r="H419" s="56">
        <v>165.66</v>
      </c>
      <c r="I419" s="46"/>
    </row>
    <row r="420" spans="2:9" x14ac:dyDescent="0.2">
      <c r="B420" s="3" t="s">
        <v>216</v>
      </c>
      <c r="C420" s="3" t="s">
        <v>217</v>
      </c>
      <c r="D420" s="3"/>
      <c r="E420" s="4">
        <v>1000</v>
      </c>
      <c r="F420" s="4">
        <v>1000</v>
      </c>
      <c r="G420" s="4">
        <v>21172.95</v>
      </c>
      <c r="H420" s="4">
        <v>2117.3000000000002</v>
      </c>
      <c r="I420" s="45"/>
    </row>
    <row r="421" spans="2:9" x14ac:dyDescent="0.2">
      <c r="B421" s="2" t="s">
        <v>220</v>
      </c>
      <c r="C421" s="2" t="s">
        <v>221</v>
      </c>
      <c r="D421" s="2"/>
      <c r="E421" s="24" t="s">
        <v>0</v>
      </c>
      <c r="F421" s="24" t="s">
        <v>0</v>
      </c>
      <c r="G421" s="24">
        <v>21172.95</v>
      </c>
      <c r="H421" s="24" t="s">
        <v>0</v>
      </c>
      <c r="I421" s="47"/>
    </row>
    <row r="422" spans="2:9" x14ac:dyDescent="0.2">
      <c r="B422" s="3" t="s">
        <v>242</v>
      </c>
      <c r="C422" s="3" t="s">
        <v>243</v>
      </c>
      <c r="D422" s="3"/>
      <c r="E422" s="4">
        <v>11781</v>
      </c>
      <c r="F422" s="4">
        <v>11781</v>
      </c>
      <c r="G422" s="4"/>
      <c r="H422" s="4"/>
      <c r="I422" s="45"/>
    </row>
    <row r="423" spans="2:9" x14ac:dyDescent="0.2">
      <c r="B423" s="55" t="s">
        <v>174</v>
      </c>
      <c r="C423" s="55"/>
      <c r="D423" s="55"/>
      <c r="E423" s="56">
        <v>1815648</v>
      </c>
      <c r="F423" s="56">
        <v>1815648</v>
      </c>
      <c r="G423" s="56">
        <v>289625.92</v>
      </c>
      <c r="H423" s="56">
        <v>15.95</v>
      </c>
      <c r="I423" s="46"/>
    </row>
    <row r="424" spans="2:9" x14ac:dyDescent="0.2">
      <c r="B424" s="3" t="s">
        <v>242</v>
      </c>
      <c r="C424" s="3" t="s">
        <v>243</v>
      </c>
      <c r="D424" s="3"/>
      <c r="E424" s="4">
        <v>1815648</v>
      </c>
      <c r="F424" s="4">
        <v>1815648</v>
      </c>
      <c r="G424" s="4">
        <v>289625.92</v>
      </c>
      <c r="H424" s="4">
        <v>15.95</v>
      </c>
      <c r="I424" s="45"/>
    </row>
    <row r="425" spans="2:9" x14ac:dyDescent="0.2">
      <c r="B425" s="2" t="s">
        <v>244</v>
      </c>
      <c r="C425" s="2" t="s">
        <v>245</v>
      </c>
      <c r="D425" s="2"/>
      <c r="E425" s="24" t="s">
        <v>0</v>
      </c>
      <c r="F425" s="24" t="s">
        <v>0</v>
      </c>
      <c r="G425" s="24">
        <v>289625.92</v>
      </c>
      <c r="H425" s="24" t="s">
        <v>0</v>
      </c>
      <c r="I425" s="47"/>
    </row>
    <row r="426" spans="2:9" x14ac:dyDescent="0.2">
      <c r="B426" s="55" t="s">
        <v>181</v>
      </c>
      <c r="C426" s="55"/>
      <c r="D426" s="55"/>
      <c r="E426" s="56">
        <v>5705627</v>
      </c>
      <c r="F426" s="56">
        <v>5705627</v>
      </c>
      <c r="G426" s="56"/>
      <c r="H426" s="56"/>
      <c r="I426" s="46"/>
    </row>
    <row r="427" spans="2:9" x14ac:dyDescent="0.2">
      <c r="B427" s="3" t="s">
        <v>216</v>
      </c>
      <c r="C427" s="3" t="s">
        <v>217</v>
      </c>
      <c r="D427" s="3"/>
      <c r="E427" s="4">
        <v>141575</v>
      </c>
      <c r="F427" s="4">
        <v>141575</v>
      </c>
      <c r="G427" s="4"/>
      <c r="H427" s="4"/>
      <c r="I427" s="45"/>
    </row>
    <row r="428" spans="2:9" x14ac:dyDescent="0.2">
      <c r="B428" s="3" t="s">
        <v>242</v>
      </c>
      <c r="C428" s="3" t="s">
        <v>243</v>
      </c>
      <c r="D428" s="3"/>
      <c r="E428" s="4">
        <v>5564052</v>
      </c>
      <c r="F428" s="4">
        <v>5564052</v>
      </c>
      <c r="G428" s="4"/>
      <c r="H428" s="4"/>
      <c r="I428" s="45"/>
    </row>
    <row r="429" spans="2:9" x14ac:dyDescent="0.2">
      <c r="B429" s="62" t="s">
        <v>246</v>
      </c>
      <c r="C429" s="62" t="s">
        <v>247</v>
      </c>
      <c r="D429" s="62"/>
      <c r="E429" s="63">
        <v>46655</v>
      </c>
      <c r="F429" s="63">
        <v>46655</v>
      </c>
      <c r="G429" s="63"/>
      <c r="H429" s="63"/>
      <c r="I429" s="45"/>
    </row>
    <row r="430" spans="2:9" x14ac:dyDescent="0.2">
      <c r="B430" s="59" t="s">
        <v>248</v>
      </c>
      <c r="C430" s="59" t="s">
        <v>249</v>
      </c>
      <c r="D430" s="59"/>
      <c r="E430" s="60">
        <v>46655</v>
      </c>
      <c r="F430" s="60">
        <v>46655</v>
      </c>
      <c r="G430" s="60"/>
      <c r="H430" s="60"/>
      <c r="I430" s="45"/>
    </row>
    <row r="431" spans="2:9" x14ac:dyDescent="0.2">
      <c r="B431" s="55" t="s">
        <v>160</v>
      </c>
      <c r="C431" s="55"/>
      <c r="D431" s="55"/>
      <c r="E431" s="56">
        <v>17956.34</v>
      </c>
      <c r="F431" s="56">
        <v>17956.34</v>
      </c>
      <c r="G431" s="56"/>
      <c r="H431" s="56"/>
      <c r="I431" s="46"/>
    </row>
    <row r="432" spans="2:9" x14ac:dyDescent="0.2">
      <c r="B432" s="3" t="s">
        <v>250</v>
      </c>
      <c r="C432" s="3" t="s">
        <v>251</v>
      </c>
      <c r="D432" s="3"/>
      <c r="E432" s="4">
        <v>17956.34</v>
      </c>
      <c r="F432" s="4">
        <v>17956.34</v>
      </c>
      <c r="G432" s="4"/>
      <c r="H432" s="4"/>
      <c r="I432" s="45"/>
    </row>
    <row r="433" spans="2:9" x14ac:dyDescent="0.2">
      <c r="B433" s="55" t="s">
        <v>172</v>
      </c>
      <c r="C433" s="55"/>
      <c r="D433" s="55"/>
      <c r="E433" s="56">
        <v>28698.66</v>
      </c>
      <c r="F433" s="56">
        <v>28698.66</v>
      </c>
      <c r="G433" s="56"/>
      <c r="H433" s="56"/>
      <c r="I433" s="46"/>
    </row>
    <row r="434" spans="2:9" x14ac:dyDescent="0.2">
      <c r="B434" s="3" t="s">
        <v>216</v>
      </c>
      <c r="C434" s="3" t="s">
        <v>217</v>
      </c>
      <c r="D434" s="3"/>
      <c r="E434" s="4">
        <v>1125</v>
      </c>
      <c r="F434" s="4">
        <v>1125</v>
      </c>
      <c r="G434" s="4"/>
      <c r="H434" s="4"/>
      <c r="I434" s="45"/>
    </row>
    <row r="435" spans="2:9" x14ac:dyDescent="0.2">
      <c r="B435" s="3" t="s">
        <v>250</v>
      </c>
      <c r="C435" s="3" t="s">
        <v>251</v>
      </c>
      <c r="D435" s="3"/>
      <c r="E435" s="4">
        <v>27573.66</v>
      </c>
      <c r="F435" s="4">
        <v>27573.66</v>
      </c>
      <c r="G435" s="4"/>
      <c r="H435" s="4"/>
      <c r="I435" s="45"/>
    </row>
    <row r="436" spans="2:9" ht="12.75" customHeight="1" x14ac:dyDescent="0.2">
      <c r="B436" s="57" t="s">
        <v>252</v>
      </c>
      <c r="C436" s="106" t="s">
        <v>253</v>
      </c>
      <c r="D436" s="106"/>
      <c r="E436" s="58">
        <v>554097</v>
      </c>
      <c r="F436" s="58">
        <v>644497</v>
      </c>
      <c r="G436" s="58">
        <v>341299.81</v>
      </c>
      <c r="H436" s="58">
        <v>52.96</v>
      </c>
      <c r="I436" s="45"/>
    </row>
    <row r="437" spans="2:9" x14ac:dyDescent="0.2">
      <c r="B437" s="59" t="s">
        <v>254</v>
      </c>
      <c r="C437" s="59" t="s">
        <v>255</v>
      </c>
      <c r="D437" s="59"/>
      <c r="E437" s="60">
        <v>75000</v>
      </c>
      <c r="F437" s="60">
        <v>75000</v>
      </c>
      <c r="G437" s="60">
        <v>33030</v>
      </c>
      <c r="H437" s="60">
        <v>44.04</v>
      </c>
      <c r="I437" s="45"/>
    </row>
    <row r="438" spans="2:9" x14ac:dyDescent="0.2">
      <c r="B438" s="55" t="s">
        <v>160</v>
      </c>
      <c r="C438" s="55"/>
      <c r="D438" s="55"/>
      <c r="E438" s="56">
        <v>75000</v>
      </c>
      <c r="F438" s="56">
        <v>75000</v>
      </c>
      <c r="G438" s="56">
        <v>33030</v>
      </c>
      <c r="H438" s="56">
        <v>44.04</v>
      </c>
      <c r="I438" s="46"/>
    </row>
    <row r="439" spans="2:9" x14ac:dyDescent="0.2">
      <c r="B439" s="3" t="s">
        <v>256</v>
      </c>
      <c r="C439" s="3" t="s">
        <v>257</v>
      </c>
      <c r="D439" s="3"/>
      <c r="E439" s="4">
        <v>75000</v>
      </c>
      <c r="F439" s="4">
        <v>75000</v>
      </c>
      <c r="G439" s="4">
        <v>33030</v>
      </c>
      <c r="H439" s="4">
        <v>44.04</v>
      </c>
      <c r="I439" s="45"/>
    </row>
    <row r="440" spans="2:9" x14ac:dyDescent="0.2">
      <c r="B440" s="2" t="s">
        <v>258</v>
      </c>
      <c r="C440" s="2" t="s">
        <v>259</v>
      </c>
      <c r="D440" s="2"/>
      <c r="E440" s="24" t="s">
        <v>0</v>
      </c>
      <c r="F440" s="24" t="s">
        <v>0</v>
      </c>
      <c r="G440" s="24">
        <v>33030</v>
      </c>
      <c r="H440" s="24" t="s">
        <v>0</v>
      </c>
      <c r="I440" s="47"/>
    </row>
    <row r="441" spans="2:9" x14ac:dyDescent="0.2">
      <c r="B441" s="59" t="s">
        <v>260</v>
      </c>
      <c r="C441" s="59" t="s">
        <v>261</v>
      </c>
      <c r="D441" s="59"/>
      <c r="E441" s="60">
        <v>23000</v>
      </c>
      <c r="F441" s="60">
        <v>23000</v>
      </c>
      <c r="G441" s="60">
        <v>12525.53</v>
      </c>
      <c r="H441" s="60">
        <v>54.46</v>
      </c>
      <c r="I441" s="45"/>
    </row>
    <row r="442" spans="2:9" x14ac:dyDescent="0.2">
      <c r="B442" s="55" t="s">
        <v>160</v>
      </c>
      <c r="C442" s="55"/>
      <c r="D442" s="55"/>
      <c r="E442" s="56">
        <v>23000</v>
      </c>
      <c r="F442" s="56">
        <v>23000</v>
      </c>
      <c r="G442" s="56">
        <v>12525.53</v>
      </c>
      <c r="H442" s="56">
        <v>54.46</v>
      </c>
      <c r="I442" s="46"/>
    </row>
    <row r="443" spans="2:9" x14ac:dyDescent="0.2">
      <c r="B443" s="3" t="s">
        <v>256</v>
      </c>
      <c r="C443" s="3" t="s">
        <v>257</v>
      </c>
      <c r="D443" s="3"/>
      <c r="E443" s="4">
        <v>23000</v>
      </c>
      <c r="F443" s="4">
        <v>23000</v>
      </c>
      <c r="G443" s="4">
        <v>12525.53</v>
      </c>
      <c r="H443" s="4">
        <v>54.46</v>
      </c>
      <c r="I443" s="45"/>
    </row>
    <row r="444" spans="2:9" x14ac:dyDescent="0.2">
      <c r="B444" s="2" t="s">
        <v>262</v>
      </c>
      <c r="C444" s="2" t="s">
        <v>263</v>
      </c>
      <c r="D444" s="2"/>
      <c r="E444" s="24" t="s">
        <v>0</v>
      </c>
      <c r="F444" s="24" t="s">
        <v>0</v>
      </c>
      <c r="G444" s="24">
        <v>12525.53</v>
      </c>
      <c r="H444" s="24" t="s">
        <v>0</v>
      </c>
      <c r="I444" s="47"/>
    </row>
    <row r="445" spans="2:9" x14ac:dyDescent="0.2">
      <c r="B445" s="59" t="s">
        <v>264</v>
      </c>
      <c r="C445" s="59" t="s">
        <v>265</v>
      </c>
      <c r="D445" s="59"/>
      <c r="E445" s="60">
        <v>2500</v>
      </c>
      <c r="F445" s="60">
        <v>2500</v>
      </c>
      <c r="G445" s="60">
        <v>633.54999999999995</v>
      </c>
      <c r="H445" s="60">
        <v>25.34</v>
      </c>
      <c r="I445" s="45"/>
    </row>
    <row r="446" spans="2:9" x14ac:dyDescent="0.2">
      <c r="B446" s="55" t="s">
        <v>160</v>
      </c>
      <c r="C446" s="55"/>
      <c r="D446" s="55"/>
      <c r="E446" s="56">
        <v>2500</v>
      </c>
      <c r="F446" s="56">
        <v>2500</v>
      </c>
      <c r="G446" s="56">
        <v>633.54999999999995</v>
      </c>
      <c r="H446" s="56">
        <v>25.34</v>
      </c>
      <c r="I446" s="46"/>
    </row>
    <row r="447" spans="2:9" x14ac:dyDescent="0.2">
      <c r="B447" s="3" t="s">
        <v>256</v>
      </c>
      <c r="C447" s="3" t="s">
        <v>257</v>
      </c>
      <c r="D447" s="3"/>
      <c r="E447" s="4">
        <v>2500</v>
      </c>
      <c r="F447" s="4">
        <v>2500</v>
      </c>
      <c r="G447" s="4">
        <v>633.54999999999995</v>
      </c>
      <c r="H447" s="4">
        <v>25.34</v>
      </c>
      <c r="I447" s="45"/>
    </row>
    <row r="448" spans="2:9" x14ac:dyDescent="0.2">
      <c r="B448" s="2" t="s">
        <v>262</v>
      </c>
      <c r="C448" s="2" t="s">
        <v>263</v>
      </c>
      <c r="D448" s="2"/>
      <c r="E448" s="24" t="s">
        <v>0</v>
      </c>
      <c r="F448" s="24" t="s">
        <v>0</v>
      </c>
      <c r="G448" s="24">
        <v>633.54999999999995</v>
      </c>
      <c r="H448" s="24" t="s">
        <v>0</v>
      </c>
      <c r="I448" s="47"/>
    </row>
    <row r="449" spans="2:9" x14ac:dyDescent="0.2">
      <c r="B449" s="59" t="s">
        <v>266</v>
      </c>
      <c r="C449" s="59" t="s">
        <v>267</v>
      </c>
      <c r="D449" s="59"/>
      <c r="E449" s="60">
        <v>5000</v>
      </c>
      <c r="F449" s="60">
        <v>5000</v>
      </c>
      <c r="G449" s="60"/>
      <c r="H449" s="60"/>
      <c r="I449" s="45"/>
    </row>
    <row r="450" spans="2:9" x14ac:dyDescent="0.2">
      <c r="B450" s="55" t="s">
        <v>160</v>
      </c>
      <c r="C450" s="55"/>
      <c r="D450" s="55"/>
      <c r="E450" s="56">
        <v>5000</v>
      </c>
      <c r="F450" s="56">
        <v>5000</v>
      </c>
      <c r="G450" s="56"/>
      <c r="H450" s="56"/>
      <c r="I450" s="46"/>
    </row>
    <row r="451" spans="2:9" x14ac:dyDescent="0.2">
      <c r="B451" s="3" t="s">
        <v>256</v>
      </c>
      <c r="C451" s="3" t="s">
        <v>257</v>
      </c>
      <c r="D451" s="3"/>
      <c r="E451" s="4">
        <v>5000</v>
      </c>
      <c r="F451" s="4">
        <v>5000</v>
      </c>
      <c r="G451" s="4"/>
      <c r="H451" s="4"/>
      <c r="I451" s="45"/>
    </row>
    <row r="452" spans="2:9" x14ac:dyDescent="0.2">
      <c r="B452" s="59" t="s">
        <v>268</v>
      </c>
      <c r="C452" s="59" t="s">
        <v>269</v>
      </c>
      <c r="D452" s="59"/>
      <c r="E452" s="60">
        <v>15000</v>
      </c>
      <c r="F452" s="60">
        <v>15000</v>
      </c>
      <c r="G452" s="60">
        <v>5708.99</v>
      </c>
      <c r="H452" s="60">
        <v>38.06</v>
      </c>
      <c r="I452" s="45"/>
    </row>
    <row r="453" spans="2:9" x14ac:dyDescent="0.2">
      <c r="B453" s="55" t="s">
        <v>160</v>
      </c>
      <c r="C453" s="55"/>
      <c r="D453" s="55"/>
      <c r="E453" s="56">
        <v>15000</v>
      </c>
      <c r="F453" s="56">
        <v>15000</v>
      </c>
      <c r="G453" s="56">
        <v>5708.99</v>
      </c>
      <c r="H453" s="56">
        <v>38.06</v>
      </c>
      <c r="I453" s="46"/>
    </row>
    <row r="454" spans="2:9" x14ac:dyDescent="0.2">
      <c r="B454" s="3" t="s">
        <v>270</v>
      </c>
      <c r="C454" s="3" t="s">
        <v>271</v>
      </c>
      <c r="D454" s="3"/>
      <c r="E454" s="4">
        <v>15000</v>
      </c>
      <c r="F454" s="4">
        <v>15000</v>
      </c>
      <c r="G454" s="4">
        <v>5708.99</v>
      </c>
      <c r="H454" s="4">
        <v>38.06</v>
      </c>
      <c r="I454" s="45"/>
    </row>
    <row r="455" spans="2:9" x14ac:dyDescent="0.2">
      <c r="B455" s="2" t="s">
        <v>272</v>
      </c>
      <c r="C455" s="2" t="s">
        <v>273</v>
      </c>
      <c r="D455" s="2"/>
      <c r="E455" s="24" t="s">
        <v>0</v>
      </c>
      <c r="F455" s="24" t="s">
        <v>0</v>
      </c>
      <c r="G455" s="24">
        <v>5708.99</v>
      </c>
      <c r="H455" s="24" t="s">
        <v>0</v>
      </c>
      <c r="I455" s="47"/>
    </row>
    <row r="456" spans="2:9" x14ac:dyDescent="0.2">
      <c r="B456" s="59" t="s">
        <v>274</v>
      </c>
      <c r="C456" s="59" t="s">
        <v>275</v>
      </c>
      <c r="D456" s="59"/>
      <c r="E456" s="60">
        <v>20000</v>
      </c>
      <c r="F456" s="60">
        <v>20000</v>
      </c>
      <c r="G456" s="60">
        <v>20000</v>
      </c>
      <c r="H456" s="60">
        <v>100</v>
      </c>
      <c r="I456" s="45"/>
    </row>
    <row r="457" spans="2:9" x14ac:dyDescent="0.2">
      <c r="B457" s="55" t="s">
        <v>160</v>
      </c>
      <c r="C457" s="55"/>
      <c r="D457" s="55"/>
      <c r="E457" s="56">
        <v>20000</v>
      </c>
      <c r="F457" s="56">
        <v>20000</v>
      </c>
      <c r="G457" s="56">
        <v>20000</v>
      </c>
      <c r="H457" s="56">
        <v>100</v>
      </c>
      <c r="I457" s="46"/>
    </row>
    <row r="458" spans="2:9" x14ac:dyDescent="0.2">
      <c r="B458" s="3" t="s">
        <v>270</v>
      </c>
      <c r="C458" s="3" t="s">
        <v>271</v>
      </c>
      <c r="D458" s="3"/>
      <c r="E458" s="4">
        <v>20000</v>
      </c>
      <c r="F458" s="4">
        <v>20000</v>
      </c>
      <c r="G458" s="4">
        <v>20000</v>
      </c>
      <c r="H458" s="4">
        <v>100</v>
      </c>
      <c r="I458" s="45"/>
    </row>
    <row r="459" spans="2:9" x14ac:dyDescent="0.2">
      <c r="B459" s="2" t="s">
        <v>272</v>
      </c>
      <c r="C459" s="2" t="s">
        <v>273</v>
      </c>
      <c r="D459" s="2"/>
      <c r="E459" s="24" t="s">
        <v>0</v>
      </c>
      <c r="F459" s="24" t="s">
        <v>0</v>
      </c>
      <c r="G459" s="24">
        <v>20000</v>
      </c>
      <c r="H459" s="24" t="s">
        <v>0</v>
      </c>
      <c r="I459" s="47"/>
    </row>
    <row r="460" spans="2:9" ht="12.75" customHeight="1" x14ac:dyDescent="0.2">
      <c r="B460" s="64" t="s">
        <v>276</v>
      </c>
      <c r="C460" s="108" t="s">
        <v>277</v>
      </c>
      <c r="D460" s="108"/>
      <c r="E460" s="65">
        <v>210000</v>
      </c>
      <c r="F460" s="65">
        <v>210000</v>
      </c>
      <c r="G460" s="65">
        <v>163900.46</v>
      </c>
      <c r="H460" s="65">
        <v>78.05</v>
      </c>
      <c r="I460" s="45"/>
    </row>
    <row r="461" spans="2:9" x14ac:dyDescent="0.2">
      <c r="B461" s="55" t="s">
        <v>160</v>
      </c>
      <c r="C461" s="55"/>
      <c r="D461" s="55"/>
      <c r="E461" s="56">
        <v>210000</v>
      </c>
      <c r="F461" s="56">
        <v>210000</v>
      </c>
      <c r="G461" s="56">
        <v>163900.46</v>
      </c>
      <c r="H461" s="56">
        <v>78.05</v>
      </c>
      <c r="I461" s="46"/>
    </row>
    <row r="462" spans="2:9" x14ac:dyDescent="0.2">
      <c r="B462" s="3" t="s">
        <v>256</v>
      </c>
      <c r="C462" s="3" t="s">
        <v>257</v>
      </c>
      <c r="D462" s="3"/>
      <c r="E462" s="4">
        <v>210000</v>
      </c>
      <c r="F462" s="4">
        <v>210000</v>
      </c>
      <c r="G462" s="4">
        <v>163900.46</v>
      </c>
      <c r="H462" s="4">
        <v>78.05</v>
      </c>
      <c r="I462" s="45"/>
    </row>
    <row r="463" spans="2:9" x14ac:dyDescent="0.2">
      <c r="B463" s="2" t="s">
        <v>262</v>
      </c>
      <c r="C463" s="2" t="s">
        <v>263</v>
      </c>
      <c r="D463" s="2"/>
      <c r="E463" s="24" t="s">
        <v>0</v>
      </c>
      <c r="F463" s="24" t="s">
        <v>0</v>
      </c>
      <c r="G463" s="24">
        <v>163900.46</v>
      </c>
      <c r="H463" s="24" t="s">
        <v>0</v>
      </c>
      <c r="I463" s="47"/>
    </row>
    <row r="464" spans="2:9" x14ac:dyDescent="0.2">
      <c r="B464" s="59" t="s">
        <v>278</v>
      </c>
      <c r="C464" s="59" t="s">
        <v>279</v>
      </c>
      <c r="D464" s="59"/>
      <c r="E464" s="60">
        <v>80000</v>
      </c>
      <c r="F464" s="60">
        <v>80000</v>
      </c>
      <c r="G464" s="60">
        <v>65382.879999999997</v>
      </c>
      <c r="H464" s="60">
        <v>81.73</v>
      </c>
      <c r="I464" s="45"/>
    </row>
    <row r="465" spans="2:9" x14ac:dyDescent="0.2">
      <c r="B465" s="55" t="s">
        <v>160</v>
      </c>
      <c r="C465" s="55"/>
      <c r="D465" s="55"/>
      <c r="E465" s="56">
        <v>80000</v>
      </c>
      <c r="F465" s="56">
        <v>80000</v>
      </c>
      <c r="G465" s="56">
        <v>65382.879999999997</v>
      </c>
      <c r="H465" s="56">
        <v>81.73</v>
      </c>
      <c r="I465" s="46"/>
    </row>
    <row r="466" spans="2:9" x14ac:dyDescent="0.2">
      <c r="B466" s="3" t="s">
        <v>256</v>
      </c>
      <c r="C466" s="3" t="s">
        <v>257</v>
      </c>
      <c r="D466" s="3"/>
      <c r="E466" s="4">
        <v>80000</v>
      </c>
      <c r="F466" s="4">
        <v>80000</v>
      </c>
      <c r="G466" s="4">
        <v>65382.879999999997</v>
      </c>
      <c r="H466" s="4">
        <v>81.73</v>
      </c>
      <c r="I466" s="45"/>
    </row>
    <row r="467" spans="2:9" x14ac:dyDescent="0.2">
      <c r="B467" s="2" t="s">
        <v>262</v>
      </c>
      <c r="C467" s="2" t="s">
        <v>263</v>
      </c>
      <c r="D467" s="2"/>
      <c r="E467" s="24" t="s">
        <v>0</v>
      </c>
      <c r="F467" s="24" t="s">
        <v>0</v>
      </c>
      <c r="G467" s="24">
        <v>65382.879999999997</v>
      </c>
      <c r="H467" s="24" t="s">
        <v>0</v>
      </c>
      <c r="I467" s="47"/>
    </row>
    <row r="468" spans="2:9" x14ac:dyDescent="0.2">
      <c r="B468" s="59" t="s">
        <v>280</v>
      </c>
      <c r="C468" s="108" t="s">
        <v>281</v>
      </c>
      <c r="D468" s="108"/>
      <c r="E468" s="60">
        <v>100000</v>
      </c>
      <c r="F468" s="60">
        <v>190400</v>
      </c>
      <c r="G468" s="60">
        <v>24375</v>
      </c>
      <c r="H468" s="60">
        <v>12.8</v>
      </c>
      <c r="I468" s="45"/>
    </row>
    <row r="469" spans="2:9" x14ac:dyDescent="0.2">
      <c r="B469" s="55" t="s">
        <v>160</v>
      </c>
      <c r="C469" s="55"/>
      <c r="D469" s="55"/>
      <c r="E469" s="56">
        <v>100000</v>
      </c>
      <c r="F469" s="56">
        <v>190400</v>
      </c>
      <c r="G469" s="56">
        <v>24375</v>
      </c>
      <c r="H469" s="56">
        <v>12.8</v>
      </c>
      <c r="I469" s="46"/>
    </row>
    <row r="470" spans="2:9" x14ac:dyDescent="0.2">
      <c r="B470" s="3" t="s">
        <v>216</v>
      </c>
      <c r="C470" s="3" t="s">
        <v>217</v>
      </c>
      <c r="D470" s="3"/>
      <c r="E470" s="4">
        <v>100000</v>
      </c>
      <c r="F470" s="4">
        <v>190400</v>
      </c>
      <c r="G470" s="4">
        <v>24375</v>
      </c>
      <c r="H470" s="4">
        <v>12.8</v>
      </c>
      <c r="I470" s="45"/>
    </row>
    <row r="471" spans="2:9" x14ac:dyDescent="0.2">
      <c r="B471" s="2" t="s">
        <v>220</v>
      </c>
      <c r="C471" s="2" t="s">
        <v>221</v>
      </c>
      <c r="D471" s="2"/>
      <c r="E471" s="24" t="s">
        <v>0</v>
      </c>
      <c r="F471" s="24" t="s">
        <v>0</v>
      </c>
      <c r="G471" s="24">
        <v>24375</v>
      </c>
      <c r="H471" s="24" t="s">
        <v>0</v>
      </c>
      <c r="I471" s="47"/>
    </row>
    <row r="472" spans="2:9" x14ac:dyDescent="0.2">
      <c r="B472" s="59" t="s">
        <v>282</v>
      </c>
      <c r="C472" s="59" t="s">
        <v>283</v>
      </c>
      <c r="D472" s="59"/>
      <c r="E472" s="60">
        <v>23597</v>
      </c>
      <c r="F472" s="60">
        <v>23597</v>
      </c>
      <c r="G472" s="60">
        <v>15743.4</v>
      </c>
      <c r="H472" s="60">
        <v>66.72</v>
      </c>
      <c r="I472" s="45"/>
    </row>
    <row r="473" spans="2:9" x14ac:dyDescent="0.2">
      <c r="B473" s="55" t="s">
        <v>160</v>
      </c>
      <c r="C473" s="55"/>
      <c r="D473" s="55"/>
      <c r="E473" s="56">
        <v>3165</v>
      </c>
      <c r="F473" s="56">
        <v>3165</v>
      </c>
      <c r="G473" s="56"/>
      <c r="H473" s="56"/>
      <c r="I473" s="46"/>
    </row>
    <row r="474" spans="2:9" x14ac:dyDescent="0.2">
      <c r="B474" s="3" t="s">
        <v>270</v>
      </c>
      <c r="C474" s="3" t="s">
        <v>271</v>
      </c>
      <c r="D474" s="3"/>
      <c r="E474" s="4">
        <v>3165</v>
      </c>
      <c r="F474" s="4">
        <v>3165</v>
      </c>
      <c r="G474" s="4"/>
      <c r="H474" s="4"/>
      <c r="I474" s="45"/>
    </row>
    <row r="475" spans="2:9" x14ac:dyDescent="0.2">
      <c r="B475" s="55" t="s">
        <v>172</v>
      </c>
      <c r="C475" s="55"/>
      <c r="D475" s="55"/>
      <c r="E475" s="56">
        <v>20432</v>
      </c>
      <c r="F475" s="56">
        <v>20432</v>
      </c>
      <c r="G475" s="56">
        <v>15743.4</v>
      </c>
      <c r="H475" s="56">
        <v>77.05</v>
      </c>
      <c r="I475" s="46"/>
    </row>
    <row r="476" spans="2:9" x14ac:dyDescent="0.2">
      <c r="B476" s="3" t="s">
        <v>270</v>
      </c>
      <c r="C476" s="3" t="s">
        <v>271</v>
      </c>
      <c r="D476" s="3"/>
      <c r="E476" s="4">
        <v>4932</v>
      </c>
      <c r="F476" s="4">
        <v>4932</v>
      </c>
      <c r="G476" s="4">
        <v>4940.17</v>
      </c>
      <c r="H476" s="4">
        <v>100.17</v>
      </c>
      <c r="I476" s="45"/>
    </row>
    <row r="477" spans="2:9" x14ac:dyDescent="0.2">
      <c r="B477" s="2" t="s">
        <v>284</v>
      </c>
      <c r="C477" s="2" t="s">
        <v>285</v>
      </c>
      <c r="D477" s="2"/>
      <c r="E477" s="24" t="s">
        <v>0</v>
      </c>
      <c r="F477" s="24" t="s">
        <v>0</v>
      </c>
      <c r="G477" s="24">
        <v>4940.17</v>
      </c>
      <c r="H477" s="24" t="s">
        <v>0</v>
      </c>
      <c r="I477" s="47"/>
    </row>
    <row r="478" spans="2:9" x14ac:dyDescent="0.2">
      <c r="B478" s="3" t="s">
        <v>242</v>
      </c>
      <c r="C478" s="3" t="s">
        <v>243</v>
      </c>
      <c r="D478" s="3"/>
      <c r="E478" s="4">
        <v>15500</v>
      </c>
      <c r="F478" s="4">
        <v>15500</v>
      </c>
      <c r="G478" s="4">
        <v>10803.23</v>
      </c>
      <c r="H478" s="4">
        <v>69.7</v>
      </c>
      <c r="I478" s="45"/>
    </row>
    <row r="479" spans="2:9" x14ac:dyDescent="0.2">
      <c r="B479" s="2" t="s">
        <v>286</v>
      </c>
      <c r="C479" s="2" t="s">
        <v>287</v>
      </c>
      <c r="D479" s="2"/>
      <c r="E479" s="24" t="s">
        <v>0</v>
      </c>
      <c r="F479" s="24" t="s">
        <v>0</v>
      </c>
      <c r="G479" s="24">
        <v>10803.23</v>
      </c>
      <c r="H479" s="24" t="s">
        <v>0</v>
      </c>
      <c r="I479" s="47"/>
    </row>
    <row r="480" spans="2:9" x14ac:dyDescent="0.2">
      <c r="B480" s="62" t="s">
        <v>288</v>
      </c>
      <c r="C480" s="62" t="s">
        <v>289</v>
      </c>
      <c r="D480" s="62"/>
      <c r="E480" s="63">
        <v>560800</v>
      </c>
      <c r="F480" s="63">
        <v>560800</v>
      </c>
      <c r="G480" s="63">
        <v>346689.25</v>
      </c>
      <c r="H480" s="63">
        <v>61.82</v>
      </c>
      <c r="I480" s="45"/>
    </row>
    <row r="481" spans="2:9" x14ac:dyDescent="0.2">
      <c r="B481" s="59" t="s">
        <v>290</v>
      </c>
      <c r="C481" s="59" t="s">
        <v>291</v>
      </c>
      <c r="D481" s="59"/>
      <c r="E481" s="60">
        <v>90000</v>
      </c>
      <c r="F481" s="60">
        <v>90000</v>
      </c>
      <c r="G481" s="60">
        <v>81800</v>
      </c>
      <c r="H481" s="60">
        <v>90.89</v>
      </c>
      <c r="I481" s="45"/>
    </row>
    <row r="482" spans="2:9" x14ac:dyDescent="0.2">
      <c r="B482" s="55" t="s">
        <v>160</v>
      </c>
      <c r="C482" s="55"/>
      <c r="D482" s="55"/>
      <c r="E482" s="56">
        <v>90000</v>
      </c>
      <c r="F482" s="56">
        <v>90000</v>
      </c>
      <c r="G482" s="56">
        <v>81800</v>
      </c>
      <c r="H482" s="56">
        <v>90.89</v>
      </c>
      <c r="I482" s="46"/>
    </row>
    <row r="483" spans="2:9" x14ac:dyDescent="0.2">
      <c r="B483" s="3" t="s">
        <v>230</v>
      </c>
      <c r="C483" s="3" t="s">
        <v>231</v>
      </c>
      <c r="D483" s="3"/>
      <c r="E483" s="4">
        <v>90000</v>
      </c>
      <c r="F483" s="4">
        <v>90000</v>
      </c>
      <c r="G483" s="4">
        <v>81800</v>
      </c>
      <c r="H483" s="4">
        <v>90.89</v>
      </c>
      <c r="I483" s="45"/>
    </row>
    <row r="484" spans="2:9" x14ac:dyDescent="0.2">
      <c r="B484" s="2" t="s">
        <v>232</v>
      </c>
      <c r="C484" s="2" t="s">
        <v>233</v>
      </c>
      <c r="D484" s="2"/>
      <c r="E484" s="24" t="s">
        <v>0</v>
      </c>
      <c r="F484" s="24" t="s">
        <v>0</v>
      </c>
      <c r="G484" s="24">
        <v>81800</v>
      </c>
      <c r="H484" s="24" t="s">
        <v>0</v>
      </c>
      <c r="I484" s="47"/>
    </row>
    <row r="485" spans="2:9" x14ac:dyDescent="0.2">
      <c r="B485" s="59" t="s">
        <v>292</v>
      </c>
      <c r="C485" s="59" t="s">
        <v>293</v>
      </c>
      <c r="D485" s="59"/>
      <c r="E485" s="60">
        <v>60000</v>
      </c>
      <c r="F485" s="60">
        <v>60000</v>
      </c>
      <c r="G485" s="60">
        <v>35000</v>
      </c>
      <c r="H485" s="60">
        <v>58.33</v>
      </c>
      <c r="I485" s="45"/>
    </row>
    <row r="486" spans="2:9" x14ac:dyDescent="0.2">
      <c r="B486" s="55" t="s">
        <v>160</v>
      </c>
      <c r="C486" s="55"/>
      <c r="D486" s="55"/>
      <c r="E486" s="56">
        <v>60000</v>
      </c>
      <c r="F486" s="56">
        <v>60000</v>
      </c>
      <c r="G486" s="56">
        <v>35000</v>
      </c>
      <c r="H486" s="56">
        <v>58.33</v>
      </c>
      <c r="I486" s="46"/>
    </row>
    <row r="487" spans="2:9" x14ac:dyDescent="0.2">
      <c r="B487" s="3" t="s">
        <v>230</v>
      </c>
      <c r="C487" s="3" t="s">
        <v>231</v>
      </c>
      <c r="D487" s="3"/>
      <c r="E487" s="4">
        <v>60000</v>
      </c>
      <c r="F487" s="4">
        <v>60000</v>
      </c>
      <c r="G487" s="4">
        <v>35000</v>
      </c>
      <c r="H487" s="4">
        <v>58.33</v>
      </c>
      <c r="I487" s="45"/>
    </row>
    <row r="488" spans="2:9" x14ac:dyDescent="0.2">
      <c r="B488" s="2" t="s">
        <v>232</v>
      </c>
      <c r="C488" s="2" t="s">
        <v>233</v>
      </c>
      <c r="D488" s="2"/>
      <c r="E488" s="24" t="s">
        <v>0</v>
      </c>
      <c r="F488" s="24" t="s">
        <v>0</v>
      </c>
      <c r="G488" s="24">
        <v>35000</v>
      </c>
      <c r="H488" s="24" t="s">
        <v>0</v>
      </c>
      <c r="I488" s="47"/>
    </row>
    <row r="489" spans="2:9" x14ac:dyDescent="0.2">
      <c r="B489" s="59" t="s">
        <v>294</v>
      </c>
      <c r="C489" s="59" t="s">
        <v>295</v>
      </c>
      <c r="D489" s="59"/>
      <c r="E489" s="60">
        <v>242000</v>
      </c>
      <c r="F489" s="60">
        <v>242000</v>
      </c>
      <c r="G489" s="60">
        <v>58874.99</v>
      </c>
      <c r="H489" s="60">
        <v>24.33</v>
      </c>
      <c r="I489" s="45"/>
    </row>
    <row r="490" spans="2:9" x14ac:dyDescent="0.2">
      <c r="B490" s="55" t="s">
        <v>160</v>
      </c>
      <c r="C490" s="55"/>
      <c r="D490" s="55"/>
      <c r="E490" s="56">
        <v>242000</v>
      </c>
      <c r="F490" s="56">
        <v>242000</v>
      </c>
      <c r="G490" s="56">
        <v>58874.99</v>
      </c>
      <c r="H490" s="56">
        <v>24.33</v>
      </c>
      <c r="I490" s="46"/>
    </row>
    <row r="491" spans="2:9" x14ac:dyDescent="0.2">
      <c r="B491" s="3" t="s">
        <v>216</v>
      </c>
      <c r="C491" s="3" t="s">
        <v>217</v>
      </c>
      <c r="D491" s="3"/>
      <c r="E491" s="4">
        <v>32500</v>
      </c>
      <c r="F491" s="4">
        <v>32500</v>
      </c>
      <c r="G491" s="4"/>
      <c r="H491" s="4"/>
      <c r="I491" s="45"/>
    </row>
    <row r="492" spans="2:9" x14ac:dyDescent="0.2">
      <c r="B492" s="3" t="s">
        <v>230</v>
      </c>
      <c r="C492" s="3" t="s">
        <v>231</v>
      </c>
      <c r="D492" s="3"/>
      <c r="E492" s="4">
        <v>209500</v>
      </c>
      <c r="F492" s="4">
        <v>209500</v>
      </c>
      <c r="G492" s="4">
        <v>58874.99</v>
      </c>
      <c r="H492" s="4">
        <v>28.1</v>
      </c>
      <c r="I492" s="45"/>
    </row>
    <row r="493" spans="2:9" x14ac:dyDescent="0.2">
      <c r="B493" s="2" t="s">
        <v>232</v>
      </c>
      <c r="C493" s="2" t="s">
        <v>233</v>
      </c>
      <c r="D493" s="2"/>
      <c r="E493" s="24" t="s">
        <v>0</v>
      </c>
      <c r="F493" s="24" t="s">
        <v>0</v>
      </c>
      <c r="G493" s="24">
        <v>58874.99</v>
      </c>
      <c r="H493" s="24" t="s">
        <v>0</v>
      </c>
      <c r="I493" s="47"/>
    </row>
    <row r="494" spans="2:9" x14ac:dyDescent="0.2">
      <c r="B494" s="59" t="s">
        <v>296</v>
      </c>
      <c r="C494" s="59" t="s">
        <v>297</v>
      </c>
      <c r="D494" s="59"/>
      <c r="E494" s="60">
        <v>7500</v>
      </c>
      <c r="F494" s="60">
        <v>7500</v>
      </c>
      <c r="G494" s="60">
        <v>7200</v>
      </c>
      <c r="H494" s="60">
        <v>96</v>
      </c>
      <c r="I494" s="45"/>
    </row>
    <row r="495" spans="2:9" x14ac:dyDescent="0.2">
      <c r="B495" s="55" t="s">
        <v>160</v>
      </c>
      <c r="C495" s="55"/>
      <c r="D495" s="55"/>
      <c r="E495" s="56">
        <v>7500</v>
      </c>
      <c r="F495" s="56">
        <v>7500</v>
      </c>
      <c r="G495" s="56">
        <v>7200</v>
      </c>
      <c r="H495" s="56">
        <v>96</v>
      </c>
      <c r="I495" s="46"/>
    </row>
    <row r="496" spans="2:9" x14ac:dyDescent="0.2">
      <c r="B496" s="3" t="s">
        <v>230</v>
      </c>
      <c r="C496" s="3" t="s">
        <v>231</v>
      </c>
      <c r="D496" s="3"/>
      <c r="E496" s="4">
        <v>7500</v>
      </c>
      <c r="F496" s="4">
        <v>7500</v>
      </c>
      <c r="G496" s="4">
        <v>7200</v>
      </c>
      <c r="H496" s="4">
        <v>96</v>
      </c>
      <c r="I496" s="45"/>
    </row>
    <row r="497" spans="2:9" x14ac:dyDescent="0.2">
      <c r="B497" s="2" t="s">
        <v>232</v>
      </c>
      <c r="C497" s="2" t="s">
        <v>233</v>
      </c>
      <c r="D497" s="2"/>
      <c r="E497" s="24" t="s">
        <v>0</v>
      </c>
      <c r="F497" s="24" t="s">
        <v>0</v>
      </c>
      <c r="G497" s="24">
        <v>7200</v>
      </c>
      <c r="H497" s="24" t="s">
        <v>0</v>
      </c>
      <c r="I497" s="47"/>
    </row>
    <row r="498" spans="2:9" ht="12.75" customHeight="1" x14ac:dyDescent="0.2">
      <c r="B498" s="64" t="s">
        <v>298</v>
      </c>
      <c r="C498" s="108" t="s">
        <v>299</v>
      </c>
      <c r="D498" s="108"/>
      <c r="E498" s="65">
        <v>50000</v>
      </c>
      <c r="F498" s="65">
        <v>50000</v>
      </c>
      <c r="G498" s="65">
        <v>50000</v>
      </c>
      <c r="H498" s="65">
        <v>100</v>
      </c>
      <c r="I498" s="45"/>
    </row>
    <row r="499" spans="2:9" x14ac:dyDescent="0.2">
      <c r="B499" s="55" t="s">
        <v>160</v>
      </c>
      <c r="C499" s="55"/>
      <c r="D499" s="55"/>
      <c r="E499" s="56">
        <v>50000</v>
      </c>
      <c r="F499" s="56">
        <v>50000</v>
      </c>
      <c r="G499" s="56">
        <v>50000</v>
      </c>
      <c r="H499" s="56">
        <v>100</v>
      </c>
      <c r="I499" s="46"/>
    </row>
    <row r="500" spans="2:9" x14ac:dyDescent="0.2">
      <c r="B500" s="3" t="s">
        <v>230</v>
      </c>
      <c r="C500" s="3" t="s">
        <v>231</v>
      </c>
      <c r="D500" s="3"/>
      <c r="E500" s="4">
        <v>50000</v>
      </c>
      <c r="F500" s="4">
        <v>50000</v>
      </c>
      <c r="G500" s="4">
        <v>50000</v>
      </c>
      <c r="H500" s="4">
        <v>100</v>
      </c>
      <c r="I500" s="45"/>
    </row>
    <row r="501" spans="2:9" x14ac:dyDescent="0.2">
      <c r="B501" s="2" t="s">
        <v>300</v>
      </c>
      <c r="C501" s="2" t="s">
        <v>301</v>
      </c>
      <c r="D501" s="2"/>
      <c r="E501" s="24" t="s">
        <v>0</v>
      </c>
      <c r="F501" s="24" t="s">
        <v>0</v>
      </c>
      <c r="G501" s="24">
        <v>50000</v>
      </c>
      <c r="H501" s="24" t="s">
        <v>0</v>
      </c>
      <c r="I501" s="47"/>
    </row>
    <row r="502" spans="2:9" x14ac:dyDescent="0.2">
      <c r="B502" s="59" t="s">
        <v>302</v>
      </c>
      <c r="C502" s="59" t="s">
        <v>303</v>
      </c>
      <c r="D502" s="59"/>
      <c r="E502" s="60">
        <v>111300</v>
      </c>
      <c r="F502" s="60">
        <v>111300</v>
      </c>
      <c r="G502" s="60">
        <v>113814.26</v>
      </c>
      <c r="H502" s="60">
        <v>102.26</v>
      </c>
      <c r="I502" s="45"/>
    </row>
    <row r="503" spans="2:9" x14ac:dyDescent="0.2">
      <c r="B503" s="55" t="s">
        <v>179</v>
      </c>
      <c r="C503" s="55"/>
      <c r="D503" s="55"/>
      <c r="E503" s="56">
        <v>111300</v>
      </c>
      <c r="F503" s="56">
        <v>111300</v>
      </c>
      <c r="G503" s="56">
        <v>113814.26</v>
      </c>
      <c r="H503" s="56">
        <v>102.26</v>
      </c>
      <c r="I503" s="46"/>
    </row>
    <row r="504" spans="2:9" x14ac:dyDescent="0.2">
      <c r="B504" s="3" t="s">
        <v>250</v>
      </c>
      <c r="C504" s="3" t="s">
        <v>251</v>
      </c>
      <c r="D504" s="3"/>
      <c r="E504" s="4">
        <v>111300</v>
      </c>
      <c r="F504" s="4">
        <v>111300</v>
      </c>
      <c r="G504" s="4">
        <v>113814.26</v>
      </c>
      <c r="H504" s="4">
        <v>102.26</v>
      </c>
      <c r="I504" s="45"/>
    </row>
    <row r="505" spans="2:9" x14ac:dyDescent="0.2">
      <c r="B505" s="2" t="s">
        <v>304</v>
      </c>
      <c r="C505" s="2" t="s">
        <v>305</v>
      </c>
      <c r="D505" s="2"/>
      <c r="E505" s="24" t="s">
        <v>0</v>
      </c>
      <c r="F505" s="24" t="s">
        <v>0</v>
      </c>
      <c r="G505" s="24">
        <v>113814.26</v>
      </c>
      <c r="H505" s="24" t="s">
        <v>0</v>
      </c>
      <c r="I505" s="47"/>
    </row>
    <row r="506" spans="2:9" x14ac:dyDescent="0.2">
      <c r="B506" s="62" t="s">
        <v>306</v>
      </c>
      <c r="C506" s="62" t="s">
        <v>307</v>
      </c>
      <c r="D506" s="62"/>
      <c r="E506" s="63">
        <v>1726847.38</v>
      </c>
      <c r="F506" s="63">
        <v>1726847.38</v>
      </c>
      <c r="G506" s="63">
        <v>635868.96</v>
      </c>
      <c r="H506" s="63">
        <v>36.82</v>
      </c>
      <c r="I506" s="45"/>
    </row>
    <row r="507" spans="2:9" ht="12.75" customHeight="1" x14ac:dyDescent="0.2">
      <c r="B507" s="64" t="s">
        <v>308</v>
      </c>
      <c r="C507" s="108" t="s">
        <v>309</v>
      </c>
      <c r="D507" s="108"/>
      <c r="E507" s="65">
        <v>315000</v>
      </c>
      <c r="F507" s="65">
        <v>315000</v>
      </c>
      <c r="G507" s="65">
        <v>315000</v>
      </c>
      <c r="H507" s="65">
        <v>100</v>
      </c>
      <c r="I507" s="45"/>
    </row>
    <row r="508" spans="2:9" x14ac:dyDescent="0.2">
      <c r="B508" s="55" t="s">
        <v>160</v>
      </c>
      <c r="C508" s="55"/>
      <c r="D508" s="55"/>
      <c r="E508" s="56">
        <v>315000</v>
      </c>
      <c r="F508" s="56">
        <v>315000</v>
      </c>
      <c r="G508" s="56">
        <v>315000</v>
      </c>
      <c r="H508" s="56">
        <v>100</v>
      </c>
      <c r="I508" s="46"/>
    </row>
    <row r="509" spans="2:9" x14ac:dyDescent="0.2">
      <c r="B509" s="3" t="s">
        <v>230</v>
      </c>
      <c r="C509" s="3" t="s">
        <v>231</v>
      </c>
      <c r="D509" s="3"/>
      <c r="E509" s="4">
        <v>315000</v>
      </c>
      <c r="F509" s="4">
        <v>315000</v>
      </c>
      <c r="G509" s="4">
        <v>315000</v>
      </c>
      <c r="H509" s="4">
        <v>100</v>
      </c>
      <c r="I509" s="45"/>
    </row>
    <row r="510" spans="2:9" x14ac:dyDescent="0.2">
      <c r="B510" s="2" t="s">
        <v>232</v>
      </c>
      <c r="C510" s="2" t="s">
        <v>233</v>
      </c>
      <c r="D510" s="2"/>
      <c r="E510" s="24" t="s">
        <v>0</v>
      </c>
      <c r="F510" s="24" t="s">
        <v>0</v>
      </c>
      <c r="G510" s="24">
        <v>275000</v>
      </c>
      <c r="H510" s="24" t="s">
        <v>0</v>
      </c>
      <c r="I510" s="47"/>
    </row>
    <row r="511" spans="2:9" x14ac:dyDescent="0.2">
      <c r="B511" s="2" t="s">
        <v>300</v>
      </c>
      <c r="C511" s="2" t="s">
        <v>301</v>
      </c>
      <c r="D511" s="2"/>
      <c r="E511" s="24" t="s">
        <v>0</v>
      </c>
      <c r="F511" s="24" t="s">
        <v>0</v>
      </c>
      <c r="G511" s="24">
        <v>40000</v>
      </c>
      <c r="H511" s="24" t="s">
        <v>0</v>
      </c>
      <c r="I511" s="47"/>
    </row>
    <row r="512" spans="2:9" x14ac:dyDescent="0.2">
      <c r="B512" s="59" t="s">
        <v>310</v>
      </c>
      <c r="C512" s="59" t="s">
        <v>311</v>
      </c>
      <c r="D512" s="59"/>
      <c r="E512" s="60">
        <v>55000</v>
      </c>
      <c r="F512" s="60">
        <v>55000</v>
      </c>
      <c r="G512" s="60">
        <v>52340</v>
      </c>
      <c r="H512" s="60">
        <v>95.16</v>
      </c>
      <c r="I512" s="45"/>
    </row>
    <row r="513" spans="2:9" x14ac:dyDescent="0.2">
      <c r="B513" s="55" t="s">
        <v>160</v>
      </c>
      <c r="C513" s="55"/>
      <c r="D513" s="55"/>
      <c r="E513" s="56">
        <v>55000</v>
      </c>
      <c r="F513" s="56">
        <v>55000</v>
      </c>
      <c r="G513" s="56">
        <v>52340</v>
      </c>
      <c r="H513" s="56">
        <v>95.16</v>
      </c>
      <c r="I513" s="46"/>
    </row>
    <row r="514" spans="2:9" x14ac:dyDescent="0.2">
      <c r="B514" s="3" t="s">
        <v>230</v>
      </c>
      <c r="C514" s="3" t="s">
        <v>231</v>
      </c>
      <c r="D514" s="3"/>
      <c r="E514" s="4">
        <v>55000</v>
      </c>
      <c r="F514" s="4">
        <v>55000</v>
      </c>
      <c r="G514" s="4">
        <v>52340</v>
      </c>
      <c r="H514" s="4">
        <v>95.16</v>
      </c>
      <c r="I514" s="45"/>
    </row>
    <row r="515" spans="2:9" x14ac:dyDescent="0.2">
      <c r="B515" s="2" t="s">
        <v>232</v>
      </c>
      <c r="C515" s="2" t="s">
        <v>233</v>
      </c>
      <c r="D515" s="2"/>
      <c r="E515" s="24" t="s">
        <v>0</v>
      </c>
      <c r="F515" s="24" t="s">
        <v>0</v>
      </c>
      <c r="G515" s="24">
        <v>12340</v>
      </c>
      <c r="H515" s="24" t="s">
        <v>0</v>
      </c>
      <c r="I515" s="47"/>
    </row>
    <row r="516" spans="2:9" x14ac:dyDescent="0.2">
      <c r="B516" s="2" t="s">
        <v>300</v>
      </c>
      <c r="C516" s="2" t="s">
        <v>301</v>
      </c>
      <c r="D516" s="2"/>
      <c r="E516" s="24" t="s">
        <v>0</v>
      </c>
      <c r="F516" s="24" t="s">
        <v>0</v>
      </c>
      <c r="G516" s="24">
        <v>40000</v>
      </c>
      <c r="H516" s="24" t="s">
        <v>0</v>
      </c>
      <c r="I516" s="47"/>
    </row>
    <row r="517" spans="2:9" x14ac:dyDescent="0.2">
      <c r="B517" s="59" t="s">
        <v>312</v>
      </c>
      <c r="C517" s="59" t="s">
        <v>313</v>
      </c>
      <c r="D517" s="59"/>
      <c r="E517" s="60">
        <v>15000</v>
      </c>
      <c r="F517" s="60">
        <v>15000</v>
      </c>
      <c r="G517" s="60">
        <v>14750</v>
      </c>
      <c r="H517" s="60">
        <v>98.33</v>
      </c>
      <c r="I517" s="45"/>
    </row>
    <row r="518" spans="2:9" x14ac:dyDescent="0.2">
      <c r="B518" s="55" t="s">
        <v>160</v>
      </c>
      <c r="C518" s="55"/>
      <c r="D518" s="55"/>
      <c r="E518" s="56">
        <v>15000</v>
      </c>
      <c r="F518" s="56">
        <v>15000</v>
      </c>
      <c r="G518" s="56">
        <v>14750</v>
      </c>
      <c r="H518" s="56">
        <v>98.33</v>
      </c>
      <c r="I518" s="46"/>
    </row>
    <row r="519" spans="2:9" x14ac:dyDescent="0.2">
      <c r="B519" s="3" t="s">
        <v>230</v>
      </c>
      <c r="C519" s="3" t="s">
        <v>231</v>
      </c>
      <c r="D519" s="3"/>
      <c r="E519" s="4">
        <v>15000</v>
      </c>
      <c r="F519" s="4">
        <v>15000</v>
      </c>
      <c r="G519" s="4">
        <v>14750</v>
      </c>
      <c r="H519" s="4">
        <v>98.33</v>
      </c>
      <c r="I519" s="45"/>
    </row>
    <row r="520" spans="2:9" x14ac:dyDescent="0.2">
      <c r="B520" s="2" t="s">
        <v>232</v>
      </c>
      <c r="C520" s="2" t="s">
        <v>233</v>
      </c>
      <c r="D520" s="2"/>
      <c r="E520" s="24" t="s">
        <v>0</v>
      </c>
      <c r="F520" s="24" t="s">
        <v>0</v>
      </c>
      <c r="G520" s="24">
        <v>14750</v>
      </c>
      <c r="H520" s="24" t="s">
        <v>0</v>
      </c>
      <c r="I520" s="47"/>
    </row>
    <row r="521" spans="2:9" x14ac:dyDescent="0.2">
      <c r="B521" s="59" t="s">
        <v>314</v>
      </c>
      <c r="C521" s="59" t="s">
        <v>315</v>
      </c>
      <c r="D521" s="59"/>
      <c r="E521" s="60">
        <v>811547.38</v>
      </c>
      <c r="F521" s="60">
        <v>811547.38</v>
      </c>
      <c r="G521" s="60">
        <v>37563.68</v>
      </c>
      <c r="H521" s="60">
        <v>4.63</v>
      </c>
      <c r="I521" s="45"/>
    </row>
    <row r="522" spans="2:9" x14ac:dyDescent="0.2">
      <c r="B522" s="55" t="s">
        <v>160</v>
      </c>
      <c r="C522" s="55"/>
      <c r="D522" s="55"/>
      <c r="E522" s="56">
        <v>520590.46</v>
      </c>
      <c r="F522" s="56">
        <v>520590.46</v>
      </c>
      <c r="G522" s="56">
        <v>37563.68</v>
      </c>
      <c r="H522" s="56">
        <v>7.22</v>
      </c>
      <c r="I522" s="46"/>
    </row>
    <row r="523" spans="2:9" x14ac:dyDescent="0.2">
      <c r="B523" s="3" t="s">
        <v>216</v>
      </c>
      <c r="C523" s="3" t="s">
        <v>217</v>
      </c>
      <c r="D523" s="3"/>
      <c r="E523" s="4">
        <v>12500</v>
      </c>
      <c r="F523" s="4">
        <v>12500</v>
      </c>
      <c r="G523" s="4"/>
      <c r="H523" s="4"/>
      <c r="I523" s="45"/>
    </row>
    <row r="524" spans="2:9" x14ac:dyDescent="0.2">
      <c r="B524" s="3" t="s">
        <v>316</v>
      </c>
      <c r="C524" s="3" t="s">
        <v>317</v>
      </c>
      <c r="D524" s="3"/>
      <c r="E524" s="4">
        <v>6300</v>
      </c>
      <c r="F524" s="4">
        <v>30300</v>
      </c>
      <c r="G524" s="4">
        <v>30201.18</v>
      </c>
      <c r="H524" s="4">
        <v>99.67</v>
      </c>
      <c r="I524" s="45"/>
    </row>
    <row r="525" spans="2:9" x14ac:dyDescent="0.2">
      <c r="B525" s="2" t="s">
        <v>318</v>
      </c>
      <c r="C525" s="2" t="s">
        <v>319</v>
      </c>
      <c r="D525" s="2"/>
      <c r="E525" s="24" t="s">
        <v>0</v>
      </c>
      <c r="F525" s="24" t="s">
        <v>0</v>
      </c>
      <c r="G525" s="24">
        <v>30201.18</v>
      </c>
      <c r="H525" s="24" t="s">
        <v>0</v>
      </c>
      <c r="I525" s="47"/>
    </row>
    <row r="526" spans="2:9" x14ac:dyDescent="0.2">
      <c r="B526" s="3" t="s">
        <v>250</v>
      </c>
      <c r="C526" s="3" t="s">
        <v>251</v>
      </c>
      <c r="D526" s="3"/>
      <c r="E526" s="4">
        <v>501790.46</v>
      </c>
      <c r="F526" s="4">
        <v>477790.46</v>
      </c>
      <c r="G526" s="4">
        <v>7362.5</v>
      </c>
      <c r="H526" s="4">
        <v>1.54</v>
      </c>
      <c r="I526" s="45"/>
    </row>
    <row r="527" spans="2:9" x14ac:dyDescent="0.2">
      <c r="B527" s="2" t="s">
        <v>304</v>
      </c>
      <c r="C527" s="2" t="s">
        <v>305</v>
      </c>
      <c r="D527" s="2"/>
      <c r="E527" s="24" t="s">
        <v>0</v>
      </c>
      <c r="F527" s="24" t="s">
        <v>0</v>
      </c>
      <c r="G527" s="24">
        <v>7362.5</v>
      </c>
      <c r="H527" s="24" t="s">
        <v>0</v>
      </c>
      <c r="I527" s="47"/>
    </row>
    <row r="528" spans="2:9" x14ac:dyDescent="0.2">
      <c r="B528" s="55" t="s">
        <v>172</v>
      </c>
      <c r="C528" s="55"/>
      <c r="D528" s="55"/>
      <c r="E528" s="56">
        <v>290956.92</v>
      </c>
      <c r="F528" s="56">
        <v>290956.92</v>
      </c>
      <c r="G528" s="56"/>
      <c r="H528" s="56"/>
      <c r="I528" s="46"/>
    </row>
    <row r="529" spans="2:9" x14ac:dyDescent="0.2">
      <c r="B529" s="3" t="s">
        <v>250</v>
      </c>
      <c r="C529" s="3" t="s">
        <v>251</v>
      </c>
      <c r="D529" s="3"/>
      <c r="E529" s="4">
        <v>290956.92</v>
      </c>
      <c r="F529" s="4">
        <v>290956.92</v>
      </c>
      <c r="G529" s="4"/>
      <c r="H529" s="4"/>
      <c r="I529" s="45"/>
    </row>
    <row r="530" spans="2:9" ht="25.5" customHeight="1" x14ac:dyDescent="0.2">
      <c r="B530" s="64" t="s">
        <v>320</v>
      </c>
      <c r="C530" s="108" t="s">
        <v>321</v>
      </c>
      <c r="D530" s="108"/>
      <c r="E530" s="65">
        <v>402000</v>
      </c>
      <c r="F530" s="65">
        <v>402000</v>
      </c>
      <c r="G530" s="65">
        <v>216215.28</v>
      </c>
      <c r="H530" s="65">
        <v>53.78</v>
      </c>
      <c r="I530" s="45"/>
    </row>
    <row r="531" spans="2:9" x14ac:dyDescent="0.2">
      <c r="B531" s="55" t="s">
        <v>160</v>
      </c>
      <c r="C531" s="55"/>
      <c r="D531" s="55"/>
      <c r="E531" s="56">
        <v>15500</v>
      </c>
      <c r="F531" s="56">
        <v>15500</v>
      </c>
      <c r="G531" s="56">
        <v>216215.28</v>
      </c>
      <c r="H531" s="56">
        <v>1394.94</v>
      </c>
      <c r="I531" s="46"/>
    </row>
    <row r="532" spans="2:9" x14ac:dyDescent="0.2">
      <c r="B532" s="3" t="s">
        <v>216</v>
      </c>
      <c r="C532" s="3" t="s">
        <v>217</v>
      </c>
      <c r="D532" s="3"/>
      <c r="E532" s="4">
        <v>500</v>
      </c>
      <c r="F532" s="4">
        <v>500</v>
      </c>
      <c r="G532" s="4">
        <v>5259.28</v>
      </c>
      <c r="H532" s="4">
        <v>1051.8599999999999</v>
      </c>
      <c r="I532" s="45"/>
    </row>
    <row r="533" spans="2:9" x14ac:dyDescent="0.2">
      <c r="B533" s="2" t="s">
        <v>220</v>
      </c>
      <c r="C533" s="2" t="s">
        <v>221</v>
      </c>
      <c r="D533" s="2"/>
      <c r="E533" s="24" t="s">
        <v>0</v>
      </c>
      <c r="F533" s="24" t="s">
        <v>0</v>
      </c>
      <c r="G533" s="24">
        <v>5259.28</v>
      </c>
      <c r="H533" s="24" t="s">
        <v>0</v>
      </c>
      <c r="I533" s="47"/>
    </row>
    <row r="534" spans="2:9" x14ac:dyDescent="0.2">
      <c r="B534" s="3" t="s">
        <v>242</v>
      </c>
      <c r="C534" s="3" t="s">
        <v>243</v>
      </c>
      <c r="D534" s="3"/>
      <c r="E534" s="4">
        <v>15000</v>
      </c>
      <c r="F534" s="4">
        <v>15000</v>
      </c>
      <c r="G534" s="4">
        <v>210956</v>
      </c>
      <c r="H534" s="4">
        <v>1406.37</v>
      </c>
      <c r="I534" s="45"/>
    </row>
    <row r="535" spans="2:9" x14ac:dyDescent="0.2">
      <c r="B535" s="2" t="s">
        <v>322</v>
      </c>
      <c r="C535" s="2" t="s">
        <v>323</v>
      </c>
      <c r="D535" s="2"/>
      <c r="E535" s="24" t="s">
        <v>0</v>
      </c>
      <c r="F535" s="24" t="s">
        <v>0</v>
      </c>
      <c r="G535" s="24">
        <v>210956</v>
      </c>
      <c r="H535" s="24" t="s">
        <v>0</v>
      </c>
      <c r="I535" s="47"/>
    </row>
    <row r="536" spans="2:9" x14ac:dyDescent="0.2">
      <c r="B536" s="55" t="s">
        <v>181</v>
      </c>
      <c r="C536" s="55"/>
      <c r="D536" s="55"/>
      <c r="E536" s="56">
        <v>386500</v>
      </c>
      <c r="F536" s="56">
        <v>386500</v>
      </c>
      <c r="G536" s="56"/>
      <c r="H536" s="56"/>
      <c r="I536" s="46"/>
    </row>
    <row r="537" spans="2:9" x14ac:dyDescent="0.2">
      <c r="B537" s="3" t="s">
        <v>216</v>
      </c>
      <c r="C537" s="3" t="s">
        <v>217</v>
      </c>
      <c r="D537" s="3"/>
      <c r="E537" s="4">
        <v>11500</v>
      </c>
      <c r="F537" s="4">
        <v>11500</v>
      </c>
      <c r="G537" s="4"/>
      <c r="H537" s="4"/>
      <c r="I537" s="45"/>
    </row>
    <row r="538" spans="2:9" x14ac:dyDescent="0.2">
      <c r="B538" s="3" t="s">
        <v>242</v>
      </c>
      <c r="C538" s="3" t="s">
        <v>243</v>
      </c>
      <c r="D538" s="3"/>
      <c r="E538" s="4">
        <v>375000</v>
      </c>
      <c r="F538" s="4">
        <v>375000</v>
      </c>
      <c r="G538" s="4"/>
      <c r="H538" s="4"/>
      <c r="I538" s="45"/>
    </row>
    <row r="539" spans="2:9" ht="25.5" customHeight="1" x14ac:dyDescent="0.2">
      <c r="B539" s="64" t="s">
        <v>324</v>
      </c>
      <c r="C539" s="108" t="s">
        <v>325</v>
      </c>
      <c r="D539" s="108"/>
      <c r="E539" s="65">
        <v>128300</v>
      </c>
      <c r="F539" s="65">
        <v>128300</v>
      </c>
      <c r="G539" s="65"/>
      <c r="H539" s="65"/>
      <c r="I539" s="45"/>
    </row>
    <row r="540" spans="2:9" x14ac:dyDescent="0.2">
      <c r="B540" s="55" t="s">
        <v>160</v>
      </c>
      <c r="C540" s="55"/>
      <c r="D540" s="55"/>
      <c r="E540" s="56">
        <v>128300</v>
      </c>
      <c r="F540" s="56">
        <v>128300</v>
      </c>
      <c r="G540" s="56"/>
      <c r="H540" s="56"/>
      <c r="I540" s="46"/>
    </row>
    <row r="541" spans="2:9" x14ac:dyDescent="0.2">
      <c r="B541" s="3" t="s">
        <v>216</v>
      </c>
      <c r="C541" s="3" t="s">
        <v>217</v>
      </c>
      <c r="D541" s="3"/>
      <c r="E541" s="4">
        <v>128300</v>
      </c>
      <c r="F541" s="4">
        <v>128300</v>
      </c>
      <c r="G541" s="4"/>
      <c r="H541" s="4"/>
      <c r="I541" s="45"/>
    </row>
    <row r="542" spans="2:9" x14ac:dyDescent="0.2">
      <c r="B542" s="62" t="s">
        <v>326</v>
      </c>
      <c r="C542" s="62" t="s">
        <v>327</v>
      </c>
      <c r="D542" s="62"/>
      <c r="E542" s="63">
        <v>71372</v>
      </c>
      <c r="F542" s="63">
        <v>71372</v>
      </c>
      <c r="G542" s="63">
        <v>63016.54</v>
      </c>
      <c r="H542" s="63">
        <v>88.29</v>
      </c>
      <c r="I542" s="45"/>
    </row>
    <row r="543" spans="2:9" x14ac:dyDescent="0.2">
      <c r="B543" s="59" t="s">
        <v>328</v>
      </c>
      <c r="C543" s="59" t="s">
        <v>329</v>
      </c>
      <c r="D543" s="59"/>
      <c r="E543" s="60">
        <v>41742</v>
      </c>
      <c r="F543" s="60">
        <v>41742</v>
      </c>
      <c r="G543" s="60">
        <v>41742</v>
      </c>
      <c r="H543" s="60">
        <v>100</v>
      </c>
      <c r="I543" s="45"/>
    </row>
    <row r="544" spans="2:9" x14ac:dyDescent="0.2">
      <c r="B544" s="55" t="s">
        <v>160</v>
      </c>
      <c r="C544" s="55"/>
      <c r="D544" s="55"/>
      <c r="E544" s="56">
        <v>41742</v>
      </c>
      <c r="F544" s="56">
        <v>41742</v>
      </c>
      <c r="G544" s="56">
        <v>41742</v>
      </c>
      <c r="H544" s="56">
        <v>100</v>
      </c>
      <c r="I544" s="46"/>
    </row>
    <row r="545" spans="2:9" x14ac:dyDescent="0.2">
      <c r="B545" s="3" t="s">
        <v>230</v>
      </c>
      <c r="C545" s="3" t="s">
        <v>231</v>
      </c>
      <c r="D545" s="3"/>
      <c r="E545" s="4">
        <v>41742</v>
      </c>
      <c r="F545" s="4">
        <v>41742</v>
      </c>
      <c r="G545" s="4">
        <v>41742</v>
      </c>
      <c r="H545" s="4">
        <v>100</v>
      </c>
      <c r="I545" s="45"/>
    </row>
    <row r="546" spans="2:9" x14ac:dyDescent="0.2">
      <c r="B546" s="2" t="s">
        <v>232</v>
      </c>
      <c r="C546" s="2" t="s">
        <v>233</v>
      </c>
      <c r="D546" s="2"/>
      <c r="E546" s="24" t="s">
        <v>0</v>
      </c>
      <c r="F546" s="24" t="s">
        <v>0</v>
      </c>
      <c r="G546" s="24">
        <v>41742</v>
      </c>
      <c r="H546" s="24" t="s">
        <v>0</v>
      </c>
      <c r="I546" s="47"/>
    </row>
    <row r="547" spans="2:9" x14ac:dyDescent="0.2">
      <c r="B547" s="59" t="s">
        <v>330</v>
      </c>
      <c r="C547" s="59" t="s">
        <v>331</v>
      </c>
      <c r="D547" s="59"/>
      <c r="E547" s="60">
        <v>10000</v>
      </c>
      <c r="F547" s="60">
        <v>10000</v>
      </c>
      <c r="G547" s="60">
        <v>10000</v>
      </c>
      <c r="H547" s="60">
        <v>100</v>
      </c>
      <c r="I547" s="45"/>
    </row>
    <row r="548" spans="2:9" x14ac:dyDescent="0.2">
      <c r="B548" s="55" t="s">
        <v>160</v>
      </c>
      <c r="C548" s="55"/>
      <c r="D548" s="55"/>
      <c r="E548" s="56">
        <v>10000</v>
      </c>
      <c r="F548" s="56">
        <v>10000</v>
      </c>
      <c r="G548" s="56">
        <v>10000</v>
      </c>
      <c r="H548" s="56">
        <v>100</v>
      </c>
      <c r="I548" s="46"/>
    </row>
    <row r="549" spans="2:9" x14ac:dyDescent="0.2">
      <c r="B549" s="3" t="s">
        <v>230</v>
      </c>
      <c r="C549" s="3" t="s">
        <v>231</v>
      </c>
      <c r="D549" s="3"/>
      <c r="E549" s="4">
        <v>10000</v>
      </c>
      <c r="F549" s="4">
        <v>10000</v>
      </c>
      <c r="G549" s="4">
        <v>10000</v>
      </c>
      <c r="H549" s="4">
        <v>100</v>
      </c>
      <c r="I549" s="45"/>
    </row>
    <row r="550" spans="2:9" x14ac:dyDescent="0.2">
      <c r="B550" s="2" t="s">
        <v>232</v>
      </c>
      <c r="C550" s="2" t="s">
        <v>233</v>
      </c>
      <c r="D550" s="2"/>
      <c r="E550" s="24" t="s">
        <v>0</v>
      </c>
      <c r="F550" s="24" t="s">
        <v>0</v>
      </c>
      <c r="G550" s="24">
        <v>10000</v>
      </c>
      <c r="H550" s="24" t="s">
        <v>0</v>
      </c>
      <c r="I550" s="47"/>
    </row>
    <row r="551" spans="2:9" x14ac:dyDescent="0.2">
      <c r="B551" s="59" t="s">
        <v>332</v>
      </c>
      <c r="C551" s="59" t="s">
        <v>333</v>
      </c>
      <c r="D551" s="59"/>
      <c r="E551" s="60">
        <v>14130</v>
      </c>
      <c r="F551" s="60">
        <v>14130</v>
      </c>
      <c r="G551" s="60">
        <v>8304.86</v>
      </c>
      <c r="H551" s="60">
        <v>58.77</v>
      </c>
      <c r="I551" s="45"/>
    </row>
    <row r="552" spans="2:9" x14ac:dyDescent="0.2">
      <c r="B552" s="55" t="s">
        <v>160</v>
      </c>
      <c r="C552" s="55"/>
      <c r="D552" s="55"/>
      <c r="E552" s="56">
        <v>14130</v>
      </c>
      <c r="F552" s="56">
        <v>14130</v>
      </c>
      <c r="G552" s="56">
        <v>8304.86</v>
      </c>
      <c r="H552" s="56">
        <v>58.77</v>
      </c>
      <c r="I552" s="46"/>
    </row>
    <row r="553" spans="2:9" x14ac:dyDescent="0.2">
      <c r="B553" s="3" t="s">
        <v>230</v>
      </c>
      <c r="C553" s="3" t="s">
        <v>231</v>
      </c>
      <c r="D553" s="3"/>
      <c r="E553" s="4">
        <v>14130</v>
      </c>
      <c r="F553" s="4">
        <v>14130</v>
      </c>
      <c r="G553" s="4">
        <v>8304.86</v>
      </c>
      <c r="H553" s="4">
        <v>58.77</v>
      </c>
      <c r="I553" s="45"/>
    </row>
    <row r="554" spans="2:9" x14ac:dyDescent="0.2">
      <c r="B554" s="2" t="s">
        <v>232</v>
      </c>
      <c r="C554" s="2" t="s">
        <v>233</v>
      </c>
      <c r="D554" s="2"/>
      <c r="E554" s="24" t="s">
        <v>0</v>
      </c>
      <c r="F554" s="24" t="s">
        <v>0</v>
      </c>
      <c r="G554" s="24">
        <v>8304.86</v>
      </c>
      <c r="H554" s="24" t="s">
        <v>0</v>
      </c>
      <c r="I554" s="47"/>
    </row>
    <row r="555" spans="2:9" x14ac:dyDescent="0.2">
      <c r="B555" s="59" t="s">
        <v>334</v>
      </c>
      <c r="C555" s="59" t="s">
        <v>335</v>
      </c>
      <c r="D555" s="59"/>
      <c r="E555" s="60">
        <v>5500</v>
      </c>
      <c r="F555" s="60">
        <v>5500</v>
      </c>
      <c r="G555" s="60">
        <v>2969.68</v>
      </c>
      <c r="H555" s="60">
        <v>53.99</v>
      </c>
      <c r="I555" s="45"/>
    </row>
    <row r="556" spans="2:9" x14ac:dyDescent="0.2">
      <c r="B556" s="55" t="s">
        <v>160</v>
      </c>
      <c r="C556" s="55"/>
      <c r="D556" s="55"/>
      <c r="E556" s="56">
        <v>5500</v>
      </c>
      <c r="F556" s="56">
        <v>5500</v>
      </c>
      <c r="G556" s="56">
        <v>2969.68</v>
      </c>
      <c r="H556" s="56">
        <v>53.99</v>
      </c>
      <c r="I556" s="46"/>
    </row>
    <row r="557" spans="2:9" x14ac:dyDescent="0.2">
      <c r="B557" s="3" t="s">
        <v>230</v>
      </c>
      <c r="C557" s="3" t="s">
        <v>231</v>
      </c>
      <c r="D557" s="3"/>
      <c r="E557" s="4">
        <v>5500</v>
      </c>
      <c r="F557" s="4">
        <v>5500</v>
      </c>
      <c r="G557" s="4">
        <v>2969.68</v>
      </c>
      <c r="H557" s="4">
        <v>53.99</v>
      </c>
      <c r="I557" s="45"/>
    </row>
    <row r="558" spans="2:9" x14ac:dyDescent="0.2">
      <c r="B558" s="2" t="s">
        <v>232</v>
      </c>
      <c r="C558" s="2" t="s">
        <v>233</v>
      </c>
      <c r="D558" s="2"/>
      <c r="E558" s="24" t="s">
        <v>0</v>
      </c>
      <c r="F558" s="24" t="s">
        <v>0</v>
      </c>
      <c r="G558" s="24">
        <v>2969.68</v>
      </c>
      <c r="H558" s="24" t="s">
        <v>0</v>
      </c>
      <c r="I558" s="47"/>
    </row>
    <row r="559" spans="2:9" x14ac:dyDescent="0.2">
      <c r="B559" s="62" t="s">
        <v>336</v>
      </c>
      <c r="C559" s="62" t="s">
        <v>337</v>
      </c>
      <c r="D559" s="62"/>
      <c r="E559" s="63">
        <v>219000</v>
      </c>
      <c r="F559" s="63">
        <v>219000</v>
      </c>
      <c r="G559" s="63">
        <v>133454.5</v>
      </c>
      <c r="H559" s="63">
        <v>60.94</v>
      </c>
      <c r="I559" s="45"/>
    </row>
    <row r="560" spans="2:9" x14ac:dyDescent="0.2">
      <c r="B560" s="59" t="s">
        <v>338</v>
      </c>
      <c r="C560" s="59" t="s">
        <v>339</v>
      </c>
      <c r="D560" s="59"/>
      <c r="E560" s="60">
        <v>5000</v>
      </c>
      <c r="F560" s="60">
        <v>5000</v>
      </c>
      <c r="G560" s="60">
        <v>971.81</v>
      </c>
      <c r="H560" s="60">
        <v>19.440000000000001</v>
      </c>
      <c r="I560" s="45"/>
    </row>
    <row r="561" spans="2:9" x14ac:dyDescent="0.2">
      <c r="B561" s="55" t="s">
        <v>160</v>
      </c>
      <c r="C561" s="55"/>
      <c r="D561" s="55"/>
      <c r="E561" s="56">
        <v>5000</v>
      </c>
      <c r="F561" s="56">
        <v>5000</v>
      </c>
      <c r="G561" s="56">
        <v>971.81</v>
      </c>
      <c r="H561" s="56">
        <v>19.440000000000001</v>
      </c>
      <c r="I561" s="46"/>
    </row>
    <row r="562" spans="2:9" x14ac:dyDescent="0.2">
      <c r="B562" s="3" t="s">
        <v>256</v>
      </c>
      <c r="C562" s="3" t="s">
        <v>257</v>
      </c>
      <c r="D562" s="3"/>
      <c r="E562" s="4">
        <v>5000</v>
      </c>
      <c r="F562" s="4">
        <v>5000</v>
      </c>
      <c r="G562" s="4">
        <v>971.81</v>
      </c>
      <c r="H562" s="4">
        <v>19.440000000000001</v>
      </c>
      <c r="I562" s="45"/>
    </row>
    <row r="563" spans="2:9" x14ac:dyDescent="0.2">
      <c r="B563" s="2" t="s">
        <v>258</v>
      </c>
      <c r="C563" s="2" t="s">
        <v>259</v>
      </c>
      <c r="D563" s="2"/>
      <c r="E563" s="24" t="s">
        <v>0</v>
      </c>
      <c r="F563" s="24" t="s">
        <v>0</v>
      </c>
      <c r="G563" s="24">
        <v>971.81</v>
      </c>
      <c r="H563" s="24" t="s">
        <v>0</v>
      </c>
      <c r="I563" s="47"/>
    </row>
    <row r="564" spans="2:9" x14ac:dyDescent="0.2">
      <c r="B564" s="59" t="s">
        <v>340</v>
      </c>
      <c r="C564" s="59" t="s">
        <v>341</v>
      </c>
      <c r="D564" s="59"/>
      <c r="E564" s="60">
        <v>145800</v>
      </c>
      <c r="F564" s="60">
        <v>145800</v>
      </c>
      <c r="G564" s="60">
        <v>87846.48</v>
      </c>
      <c r="H564" s="60">
        <v>60.25</v>
      </c>
      <c r="I564" s="45"/>
    </row>
    <row r="565" spans="2:9" x14ac:dyDescent="0.2">
      <c r="B565" s="55" t="s">
        <v>160</v>
      </c>
      <c r="C565" s="55"/>
      <c r="D565" s="55"/>
      <c r="E565" s="56">
        <v>145800</v>
      </c>
      <c r="F565" s="56">
        <v>145800</v>
      </c>
      <c r="G565" s="56">
        <v>87846.48</v>
      </c>
      <c r="H565" s="56">
        <v>60.25</v>
      </c>
      <c r="I565" s="46"/>
    </row>
    <row r="566" spans="2:9" x14ac:dyDescent="0.2">
      <c r="B566" s="3" t="s">
        <v>256</v>
      </c>
      <c r="C566" s="3" t="s">
        <v>257</v>
      </c>
      <c r="D566" s="3"/>
      <c r="E566" s="4">
        <v>145800</v>
      </c>
      <c r="F566" s="4">
        <v>145800</v>
      </c>
      <c r="G566" s="4">
        <v>87846.48</v>
      </c>
      <c r="H566" s="4">
        <v>60.25</v>
      </c>
      <c r="I566" s="45"/>
    </row>
    <row r="567" spans="2:9" x14ac:dyDescent="0.2">
      <c r="B567" s="2" t="s">
        <v>258</v>
      </c>
      <c r="C567" s="2" t="s">
        <v>259</v>
      </c>
      <c r="D567" s="2"/>
      <c r="E567" s="24" t="s">
        <v>0</v>
      </c>
      <c r="F567" s="24" t="s">
        <v>0</v>
      </c>
      <c r="G567" s="24">
        <v>87846.48</v>
      </c>
      <c r="H567" s="24" t="s">
        <v>0</v>
      </c>
      <c r="I567" s="47"/>
    </row>
    <row r="568" spans="2:9" x14ac:dyDescent="0.2">
      <c r="B568" s="59" t="s">
        <v>342</v>
      </c>
      <c r="C568" s="59" t="s">
        <v>343</v>
      </c>
      <c r="D568" s="59"/>
      <c r="E568" s="60">
        <v>30000</v>
      </c>
      <c r="F568" s="60">
        <v>30000</v>
      </c>
      <c r="G568" s="60">
        <v>13600</v>
      </c>
      <c r="H568" s="60">
        <v>45.33</v>
      </c>
      <c r="I568" s="45"/>
    </row>
    <row r="569" spans="2:9" x14ac:dyDescent="0.2">
      <c r="B569" s="55" t="s">
        <v>160</v>
      </c>
      <c r="C569" s="55"/>
      <c r="D569" s="55"/>
      <c r="E569" s="56">
        <v>30000</v>
      </c>
      <c r="F569" s="56">
        <v>30000</v>
      </c>
      <c r="G569" s="56">
        <v>13600</v>
      </c>
      <c r="H569" s="56">
        <v>45.33</v>
      </c>
      <c r="I569" s="46"/>
    </row>
    <row r="570" spans="2:9" x14ac:dyDescent="0.2">
      <c r="B570" s="3" t="s">
        <v>256</v>
      </c>
      <c r="C570" s="3" t="s">
        <v>257</v>
      </c>
      <c r="D570" s="3"/>
      <c r="E570" s="4">
        <v>30000</v>
      </c>
      <c r="F570" s="4">
        <v>30000</v>
      </c>
      <c r="G570" s="4">
        <v>13600</v>
      </c>
      <c r="H570" s="4">
        <v>45.33</v>
      </c>
      <c r="I570" s="45"/>
    </row>
    <row r="571" spans="2:9" x14ac:dyDescent="0.2">
      <c r="B571" s="2" t="s">
        <v>258</v>
      </c>
      <c r="C571" s="2" t="s">
        <v>259</v>
      </c>
      <c r="D571" s="2"/>
      <c r="E571" s="24" t="s">
        <v>0</v>
      </c>
      <c r="F571" s="24" t="s">
        <v>0</v>
      </c>
      <c r="G571" s="24">
        <v>13600</v>
      </c>
      <c r="H571" s="24" t="s">
        <v>0</v>
      </c>
      <c r="I571" s="47"/>
    </row>
    <row r="572" spans="2:9" x14ac:dyDescent="0.2">
      <c r="B572" s="59" t="s">
        <v>344</v>
      </c>
      <c r="C572" s="59" t="s">
        <v>345</v>
      </c>
      <c r="D572" s="59"/>
      <c r="E572" s="60">
        <v>30000</v>
      </c>
      <c r="F572" s="60">
        <v>30000</v>
      </c>
      <c r="G572" s="60">
        <v>29700</v>
      </c>
      <c r="H572" s="60">
        <v>99</v>
      </c>
      <c r="I572" s="45"/>
    </row>
    <row r="573" spans="2:9" x14ac:dyDescent="0.2">
      <c r="B573" s="55" t="s">
        <v>160</v>
      </c>
      <c r="C573" s="55"/>
      <c r="D573" s="55"/>
      <c r="E573" s="56">
        <v>30000</v>
      </c>
      <c r="F573" s="56">
        <v>30000</v>
      </c>
      <c r="G573" s="56">
        <v>29700</v>
      </c>
      <c r="H573" s="56">
        <v>99</v>
      </c>
      <c r="I573" s="46"/>
    </row>
    <row r="574" spans="2:9" x14ac:dyDescent="0.2">
      <c r="B574" s="3" t="s">
        <v>230</v>
      </c>
      <c r="C574" s="3" t="s">
        <v>231</v>
      </c>
      <c r="D574" s="3"/>
      <c r="E574" s="4">
        <v>30000</v>
      </c>
      <c r="F574" s="4">
        <v>30000</v>
      </c>
      <c r="G574" s="4">
        <v>29700</v>
      </c>
      <c r="H574" s="4">
        <v>99</v>
      </c>
      <c r="I574" s="45"/>
    </row>
    <row r="575" spans="2:9" x14ac:dyDescent="0.2">
      <c r="B575" s="2" t="s">
        <v>232</v>
      </c>
      <c r="C575" s="2" t="s">
        <v>233</v>
      </c>
      <c r="D575" s="2"/>
      <c r="E575" s="24" t="s">
        <v>0</v>
      </c>
      <c r="F575" s="24" t="s">
        <v>0</v>
      </c>
      <c r="G575" s="24">
        <v>29700</v>
      </c>
      <c r="H575" s="24" t="s">
        <v>0</v>
      </c>
      <c r="I575" s="47"/>
    </row>
    <row r="576" spans="2:9" x14ac:dyDescent="0.2">
      <c r="B576" s="59" t="s">
        <v>346</v>
      </c>
      <c r="C576" s="59" t="s">
        <v>347</v>
      </c>
      <c r="D576" s="59"/>
      <c r="E576" s="60">
        <v>1700</v>
      </c>
      <c r="F576" s="60">
        <v>1700</v>
      </c>
      <c r="G576" s="60">
        <v>368.35</v>
      </c>
      <c r="H576" s="60">
        <v>21.67</v>
      </c>
      <c r="I576" s="45"/>
    </row>
    <row r="577" spans="2:9" x14ac:dyDescent="0.2">
      <c r="B577" s="55" t="s">
        <v>160</v>
      </c>
      <c r="C577" s="55"/>
      <c r="D577" s="55"/>
      <c r="E577" s="56">
        <v>1700</v>
      </c>
      <c r="F577" s="56">
        <v>1700</v>
      </c>
      <c r="G577" s="56">
        <v>368.35</v>
      </c>
      <c r="H577" s="56">
        <v>21.67</v>
      </c>
      <c r="I577" s="46"/>
    </row>
    <row r="578" spans="2:9" x14ac:dyDescent="0.2">
      <c r="B578" s="3" t="s">
        <v>216</v>
      </c>
      <c r="C578" s="3" t="s">
        <v>217</v>
      </c>
      <c r="D578" s="3"/>
      <c r="E578" s="4">
        <v>1700</v>
      </c>
      <c r="F578" s="4">
        <v>1700</v>
      </c>
      <c r="G578" s="4">
        <v>368.35</v>
      </c>
      <c r="H578" s="4">
        <v>21.67</v>
      </c>
      <c r="I578" s="45"/>
    </row>
    <row r="579" spans="2:9" x14ac:dyDescent="0.2">
      <c r="B579" s="2" t="s">
        <v>222</v>
      </c>
      <c r="C579" s="2" t="s">
        <v>223</v>
      </c>
      <c r="D579" s="2"/>
      <c r="E579" s="24" t="s">
        <v>0</v>
      </c>
      <c r="F579" s="24" t="s">
        <v>0</v>
      </c>
      <c r="G579" s="24">
        <v>368.35</v>
      </c>
      <c r="H579" s="24" t="s">
        <v>0</v>
      </c>
      <c r="I579" s="47"/>
    </row>
    <row r="580" spans="2:9" x14ac:dyDescent="0.2">
      <c r="B580" s="59" t="s">
        <v>348</v>
      </c>
      <c r="C580" s="59" t="s">
        <v>349</v>
      </c>
      <c r="D580" s="59"/>
      <c r="E580" s="60">
        <v>1000</v>
      </c>
      <c r="F580" s="60">
        <v>1000</v>
      </c>
      <c r="G580" s="60"/>
      <c r="H580" s="60"/>
      <c r="I580" s="45"/>
    </row>
    <row r="581" spans="2:9" x14ac:dyDescent="0.2">
      <c r="B581" s="55" t="s">
        <v>160</v>
      </c>
      <c r="C581" s="55"/>
      <c r="D581" s="55"/>
      <c r="E581" s="56">
        <v>1000</v>
      </c>
      <c r="F581" s="56">
        <v>1000</v>
      </c>
      <c r="G581" s="56"/>
      <c r="H581" s="56"/>
      <c r="I581" s="46"/>
    </row>
    <row r="582" spans="2:9" x14ac:dyDescent="0.2">
      <c r="B582" s="3" t="s">
        <v>216</v>
      </c>
      <c r="C582" s="3" t="s">
        <v>217</v>
      </c>
      <c r="D582" s="3"/>
      <c r="E582" s="4">
        <v>1000</v>
      </c>
      <c r="F582" s="4">
        <v>1000</v>
      </c>
      <c r="G582" s="4"/>
      <c r="H582" s="4"/>
      <c r="I582" s="45"/>
    </row>
    <row r="583" spans="2:9" ht="12.75" customHeight="1" x14ac:dyDescent="0.2">
      <c r="B583" s="64" t="s">
        <v>350</v>
      </c>
      <c r="C583" s="108" t="s">
        <v>351</v>
      </c>
      <c r="D583" s="108"/>
      <c r="E583" s="65">
        <v>4000</v>
      </c>
      <c r="F583" s="65">
        <v>4000</v>
      </c>
      <c r="G583" s="65">
        <v>967.86</v>
      </c>
      <c r="H583" s="65">
        <v>24.2</v>
      </c>
      <c r="I583" s="45"/>
    </row>
    <row r="584" spans="2:9" x14ac:dyDescent="0.2">
      <c r="B584" s="55" t="s">
        <v>160</v>
      </c>
      <c r="C584" s="55"/>
      <c r="D584" s="55"/>
      <c r="E584" s="56">
        <v>4000</v>
      </c>
      <c r="F584" s="56">
        <v>4000</v>
      </c>
      <c r="G584" s="56">
        <v>967.86</v>
      </c>
      <c r="H584" s="56">
        <v>24.2</v>
      </c>
      <c r="I584" s="46"/>
    </row>
    <row r="585" spans="2:9" x14ac:dyDescent="0.2">
      <c r="B585" s="3" t="s">
        <v>256</v>
      </c>
      <c r="C585" s="3" t="s">
        <v>257</v>
      </c>
      <c r="D585" s="3"/>
      <c r="E585" s="4">
        <v>4000</v>
      </c>
      <c r="F585" s="4">
        <v>4000</v>
      </c>
      <c r="G585" s="4">
        <v>967.86</v>
      </c>
      <c r="H585" s="4">
        <v>24.2</v>
      </c>
      <c r="I585" s="45"/>
    </row>
    <row r="586" spans="2:9" x14ac:dyDescent="0.2">
      <c r="B586" s="2" t="s">
        <v>262</v>
      </c>
      <c r="C586" s="2" t="s">
        <v>263</v>
      </c>
      <c r="D586" s="2"/>
      <c r="E586" s="24" t="s">
        <v>0</v>
      </c>
      <c r="F586" s="24" t="s">
        <v>0</v>
      </c>
      <c r="G586" s="24">
        <v>967.86</v>
      </c>
      <c r="H586" s="24" t="s">
        <v>0</v>
      </c>
      <c r="I586" s="47"/>
    </row>
    <row r="587" spans="2:9" x14ac:dyDescent="0.2">
      <c r="B587" s="59" t="s">
        <v>352</v>
      </c>
      <c r="C587" s="59" t="s">
        <v>353</v>
      </c>
      <c r="D587" s="59"/>
      <c r="E587" s="60">
        <v>1500</v>
      </c>
      <c r="F587" s="60">
        <v>1500</v>
      </c>
      <c r="G587" s="60"/>
      <c r="H587" s="60"/>
      <c r="I587" s="45"/>
    </row>
    <row r="588" spans="2:9" x14ac:dyDescent="0.2">
      <c r="B588" s="55" t="s">
        <v>160</v>
      </c>
      <c r="C588" s="55"/>
      <c r="D588" s="55"/>
      <c r="E588" s="56">
        <v>1500</v>
      </c>
      <c r="F588" s="56">
        <v>1500</v>
      </c>
      <c r="G588" s="56"/>
      <c r="H588" s="56"/>
      <c r="I588" s="46"/>
    </row>
    <row r="589" spans="2:9" x14ac:dyDescent="0.2">
      <c r="B589" s="3" t="s">
        <v>216</v>
      </c>
      <c r="C589" s="3" t="s">
        <v>217</v>
      </c>
      <c r="D589" s="3"/>
      <c r="E589" s="4">
        <v>1500</v>
      </c>
      <c r="F589" s="4">
        <v>1500</v>
      </c>
      <c r="G589" s="4"/>
      <c r="H589" s="4"/>
      <c r="I589" s="45"/>
    </row>
    <row r="590" spans="2:9" x14ac:dyDescent="0.2">
      <c r="B590" s="62" t="s">
        <v>354</v>
      </c>
      <c r="C590" s="62" t="s">
        <v>355</v>
      </c>
      <c r="D590" s="62"/>
      <c r="E590" s="63">
        <v>80000</v>
      </c>
      <c r="F590" s="63">
        <v>80000</v>
      </c>
      <c r="G590" s="63"/>
      <c r="H590" s="63"/>
      <c r="I590" s="45"/>
    </row>
    <row r="591" spans="2:9" x14ac:dyDescent="0.2">
      <c r="B591" s="59" t="s">
        <v>356</v>
      </c>
      <c r="C591" s="59" t="s">
        <v>357</v>
      </c>
      <c r="D591" s="59"/>
      <c r="E591" s="60">
        <v>65000</v>
      </c>
      <c r="F591" s="60">
        <v>65000</v>
      </c>
      <c r="G591" s="60"/>
      <c r="H591" s="60"/>
      <c r="I591" s="45"/>
    </row>
    <row r="592" spans="2:9" x14ac:dyDescent="0.2">
      <c r="B592" s="55" t="s">
        <v>160</v>
      </c>
      <c r="C592" s="55"/>
      <c r="D592" s="55"/>
      <c r="E592" s="56">
        <v>65000</v>
      </c>
      <c r="F592" s="56">
        <v>65000</v>
      </c>
      <c r="G592" s="56"/>
      <c r="H592" s="56"/>
      <c r="I592" s="46"/>
    </row>
    <row r="593" spans="2:9" x14ac:dyDescent="0.2">
      <c r="B593" s="3" t="s">
        <v>256</v>
      </c>
      <c r="C593" s="3" t="s">
        <v>257</v>
      </c>
      <c r="D593" s="3"/>
      <c r="E593" s="4">
        <v>65000</v>
      </c>
      <c r="F593" s="4">
        <v>65000</v>
      </c>
      <c r="G593" s="4"/>
      <c r="H593" s="4"/>
      <c r="I593" s="45"/>
    </row>
    <row r="594" spans="2:9" x14ac:dyDescent="0.2">
      <c r="B594" s="59" t="s">
        <v>358</v>
      </c>
      <c r="C594" s="59" t="s">
        <v>359</v>
      </c>
      <c r="D594" s="59"/>
      <c r="E594" s="60">
        <v>15000</v>
      </c>
      <c r="F594" s="60">
        <v>15000</v>
      </c>
      <c r="G594" s="60"/>
      <c r="H594" s="60"/>
      <c r="I594" s="45"/>
    </row>
    <row r="595" spans="2:9" x14ac:dyDescent="0.2">
      <c r="B595" s="55" t="s">
        <v>160</v>
      </c>
      <c r="C595" s="55"/>
      <c r="D595" s="55"/>
      <c r="E595" s="56">
        <v>15000</v>
      </c>
      <c r="F595" s="56">
        <v>15000</v>
      </c>
      <c r="G595" s="56"/>
      <c r="H595" s="56"/>
      <c r="I595" s="46"/>
    </row>
    <row r="596" spans="2:9" x14ac:dyDescent="0.2">
      <c r="B596" s="3" t="s">
        <v>256</v>
      </c>
      <c r="C596" s="3" t="s">
        <v>257</v>
      </c>
      <c r="D596" s="3"/>
      <c r="E596" s="4">
        <v>15000</v>
      </c>
      <c r="F596" s="4">
        <v>15000</v>
      </c>
      <c r="G596" s="4"/>
      <c r="H596" s="4"/>
      <c r="I596" s="45"/>
    </row>
    <row r="597" spans="2:9" x14ac:dyDescent="0.2">
      <c r="B597" s="53" t="s">
        <v>360</v>
      </c>
      <c r="C597" s="53"/>
      <c r="D597" s="53"/>
      <c r="E597" s="54">
        <v>1746775</v>
      </c>
      <c r="F597" s="54">
        <v>1746775</v>
      </c>
      <c r="G597" s="54">
        <v>643215.06000000006</v>
      </c>
      <c r="H597" s="54">
        <v>36.82</v>
      </c>
      <c r="I597" s="45"/>
    </row>
    <row r="598" spans="2:9" x14ac:dyDescent="0.2">
      <c r="B598" s="55" t="s">
        <v>160</v>
      </c>
      <c r="C598" s="55"/>
      <c r="D598" s="55"/>
      <c r="E598" s="56">
        <v>1167938</v>
      </c>
      <c r="F598" s="56">
        <v>1167938</v>
      </c>
      <c r="G598" s="56">
        <v>364996.4</v>
      </c>
      <c r="H598" s="56">
        <v>31.25</v>
      </c>
      <c r="I598" s="46"/>
    </row>
    <row r="599" spans="2:9" x14ac:dyDescent="0.2">
      <c r="B599" s="55" t="s">
        <v>161</v>
      </c>
      <c r="C599" s="55"/>
      <c r="D599" s="55"/>
      <c r="E599" s="56">
        <v>40</v>
      </c>
      <c r="F599" s="56">
        <v>40</v>
      </c>
      <c r="G599" s="56">
        <v>7.56</v>
      </c>
      <c r="H599" s="56">
        <v>18.899999999999999</v>
      </c>
      <c r="I599" s="46"/>
    </row>
    <row r="600" spans="2:9" x14ac:dyDescent="0.2">
      <c r="B600" s="55" t="s">
        <v>180</v>
      </c>
      <c r="C600" s="55"/>
      <c r="D600" s="55"/>
      <c r="E600" s="56">
        <v>500</v>
      </c>
      <c r="F600" s="56">
        <v>500</v>
      </c>
      <c r="G600" s="56"/>
      <c r="H600" s="56"/>
      <c r="I600" s="46"/>
    </row>
    <row r="601" spans="2:9" x14ac:dyDescent="0.2">
      <c r="B601" s="55" t="s">
        <v>164</v>
      </c>
      <c r="C601" s="55"/>
      <c r="D601" s="55"/>
      <c r="E601" s="56">
        <v>360</v>
      </c>
      <c r="F601" s="56">
        <v>360</v>
      </c>
      <c r="G601" s="56">
        <v>280</v>
      </c>
      <c r="H601" s="56">
        <v>77.78</v>
      </c>
      <c r="I601" s="46"/>
    </row>
    <row r="602" spans="2:9" x14ac:dyDescent="0.2">
      <c r="B602" s="55" t="s">
        <v>171</v>
      </c>
      <c r="C602" s="55"/>
      <c r="D602" s="55"/>
      <c r="E602" s="56">
        <v>372960</v>
      </c>
      <c r="F602" s="56">
        <v>372960</v>
      </c>
      <c r="G602" s="56">
        <v>159868.67000000001</v>
      </c>
      <c r="H602" s="56">
        <v>42.86</v>
      </c>
      <c r="I602" s="46"/>
    </row>
    <row r="603" spans="2:9" x14ac:dyDescent="0.2">
      <c r="B603" s="55" t="s">
        <v>172</v>
      </c>
      <c r="C603" s="55"/>
      <c r="D603" s="55"/>
      <c r="E603" s="56">
        <v>181983</v>
      </c>
      <c r="F603" s="56">
        <v>181983</v>
      </c>
      <c r="G603" s="56">
        <v>106717.41</v>
      </c>
      <c r="H603" s="56">
        <v>58.64</v>
      </c>
      <c r="I603" s="46"/>
    </row>
    <row r="604" spans="2:9" x14ac:dyDescent="0.2">
      <c r="B604" s="55" t="s">
        <v>173</v>
      </c>
      <c r="C604" s="55"/>
      <c r="D604" s="55"/>
      <c r="E604" s="56">
        <v>22994</v>
      </c>
      <c r="F604" s="56">
        <v>22994</v>
      </c>
      <c r="G604" s="56">
        <v>11345.02</v>
      </c>
      <c r="H604" s="56">
        <v>49.34</v>
      </c>
      <c r="I604" s="46"/>
    </row>
    <row r="605" spans="2:9" x14ac:dyDescent="0.2">
      <c r="B605" s="53" t="s">
        <v>361</v>
      </c>
      <c r="C605" s="53"/>
      <c r="D605" s="53"/>
      <c r="E605" s="54">
        <v>1746775</v>
      </c>
      <c r="F605" s="54">
        <v>1746775</v>
      </c>
      <c r="G605" s="54">
        <v>643215.06000000006</v>
      </c>
      <c r="H605" s="54">
        <v>36.82</v>
      </c>
      <c r="I605" s="45"/>
    </row>
    <row r="606" spans="2:9" x14ac:dyDescent="0.2">
      <c r="B606" s="55" t="s">
        <v>160</v>
      </c>
      <c r="C606" s="55"/>
      <c r="D606" s="55"/>
      <c r="E606" s="56">
        <v>1167938</v>
      </c>
      <c r="F606" s="56">
        <v>1167938</v>
      </c>
      <c r="G606" s="56">
        <v>364996.4</v>
      </c>
      <c r="H606" s="56">
        <v>31.25</v>
      </c>
      <c r="I606" s="46"/>
    </row>
    <row r="607" spans="2:9" x14ac:dyDescent="0.2">
      <c r="B607" s="55" t="s">
        <v>161</v>
      </c>
      <c r="C607" s="55"/>
      <c r="D607" s="55"/>
      <c r="E607" s="56">
        <v>40</v>
      </c>
      <c r="F607" s="56">
        <v>40</v>
      </c>
      <c r="G607" s="56">
        <v>7.56</v>
      </c>
      <c r="H607" s="56">
        <v>18.899999999999999</v>
      </c>
      <c r="I607" s="46"/>
    </row>
    <row r="608" spans="2:9" x14ac:dyDescent="0.2">
      <c r="B608" s="55" t="s">
        <v>180</v>
      </c>
      <c r="C608" s="55"/>
      <c r="D608" s="55"/>
      <c r="E608" s="56">
        <v>500</v>
      </c>
      <c r="F608" s="56">
        <v>500</v>
      </c>
      <c r="G608" s="56"/>
      <c r="H608" s="56"/>
      <c r="I608" s="46"/>
    </row>
    <row r="609" spans="2:9" x14ac:dyDescent="0.2">
      <c r="B609" s="55" t="s">
        <v>164</v>
      </c>
      <c r="C609" s="55"/>
      <c r="D609" s="55"/>
      <c r="E609" s="56">
        <v>360</v>
      </c>
      <c r="F609" s="56">
        <v>360</v>
      </c>
      <c r="G609" s="56">
        <v>280</v>
      </c>
      <c r="H609" s="56">
        <v>77.78</v>
      </c>
      <c r="I609" s="46"/>
    </row>
    <row r="610" spans="2:9" x14ac:dyDescent="0.2">
      <c r="B610" s="55" t="s">
        <v>171</v>
      </c>
      <c r="C610" s="55"/>
      <c r="D610" s="55"/>
      <c r="E610" s="56">
        <v>372960</v>
      </c>
      <c r="F610" s="56">
        <v>372960</v>
      </c>
      <c r="G610" s="56">
        <v>159868.67000000001</v>
      </c>
      <c r="H610" s="56">
        <v>42.86</v>
      </c>
      <c r="I610" s="46"/>
    </row>
    <row r="611" spans="2:9" x14ac:dyDescent="0.2">
      <c r="B611" s="55" t="s">
        <v>172</v>
      </c>
      <c r="C611" s="55"/>
      <c r="D611" s="55"/>
      <c r="E611" s="56">
        <v>181983</v>
      </c>
      <c r="F611" s="56">
        <v>181983</v>
      </c>
      <c r="G611" s="56">
        <v>106717.41</v>
      </c>
      <c r="H611" s="56">
        <v>58.64</v>
      </c>
      <c r="I611" s="46"/>
    </row>
    <row r="612" spans="2:9" x14ac:dyDescent="0.2">
      <c r="B612" s="55" t="s">
        <v>173</v>
      </c>
      <c r="C612" s="55"/>
      <c r="D612" s="55"/>
      <c r="E612" s="56">
        <v>22994</v>
      </c>
      <c r="F612" s="56">
        <v>22994</v>
      </c>
      <c r="G612" s="56">
        <v>11345.02</v>
      </c>
      <c r="H612" s="56">
        <v>49.34</v>
      </c>
      <c r="I612" s="46"/>
    </row>
    <row r="613" spans="2:9" x14ac:dyDescent="0.2">
      <c r="B613" s="62" t="s">
        <v>238</v>
      </c>
      <c r="C613" s="62" t="s">
        <v>239</v>
      </c>
      <c r="D613" s="62"/>
      <c r="E613" s="63">
        <v>1661468</v>
      </c>
      <c r="F613" s="63">
        <v>1661468</v>
      </c>
      <c r="G613" s="63">
        <v>599172.93999999994</v>
      </c>
      <c r="H613" s="63">
        <v>36.06</v>
      </c>
      <c r="I613" s="45"/>
    </row>
    <row r="614" spans="2:9" x14ac:dyDescent="0.2">
      <c r="B614" s="59" t="s">
        <v>362</v>
      </c>
      <c r="C614" s="59" t="s">
        <v>363</v>
      </c>
      <c r="D614" s="59"/>
      <c r="E614" s="60">
        <v>1661468</v>
      </c>
      <c r="F614" s="60">
        <v>1661468</v>
      </c>
      <c r="G614" s="60">
        <v>599172.93999999994</v>
      </c>
      <c r="H614" s="60">
        <v>36.06</v>
      </c>
      <c r="I614" s="45"/>
    </row>
    <row r="615" spans="2:9" x14ac:dyDescent="0.2">
      <c r="B615" s="55" t="s">
        <v>160</v>
      </c>
      <c r="C615" s="55"/>
      <c r="D615" s="55"/>
      <c r="E615" s="56">
        <v>1102630</v>
      </c>
      <c r="F615" s="56">
        <v>1102630</v>
      </c>
      <c r="G615" s="56">
        <v>331938.96000000002</v>
      </c>
      <c r="H615" s="56">
        <v>30.1</v>
      </c>
      <c r="I615" s="46"/>
    </row>
    <row r="616" spans="2:9" x14ac:dyDescent="0.2">
      <c r="B616" s="3" t="s">
        <v>214</v>
      </c>
      <c r="C616" s="3" t="s">
        <v>215</v>
      </c>
      <c r="D616" s="3"/>
      <c r="E616" s="4">
        <v>1062243</v>
      </c>
      <c r="F616" s="4">
        <v>1062243</v>
      </c>
      <c r="G616" s="4">
        <v>328157.45</v>
      </c>
      <c r="H616" s="4">
        <v>30.89</v>
      </c>
      <c r="I616" s="45"/>
    </row>
    <row r="617" spans="2:9" x14ac:dyDescent="0.2">
      <c r="B617" s="2" t="s">
        <v>364</v>
      </c>
      <c r="C617" s="2" t="s">
        <v>365</v>
      </c>
      <c r="D617" s="2"/>
      <c r="E617" s="24" t="s">
        <v>0</v>
      </c>
      <c r="F617" s="24" t="s">
        <v>0</v>
      </c>
      <c r="G617" s="24">
        <v>282358.28999999998</v>
      </c>
      <c r="H617" s="24" t="s">
        <v>0</v>
      </c>
      <c r="I617" s="47"/>
    </row>
    <row r="618" spans="2:9" x14ac:dyDescent="0.2">
      <c r="B618" s="2" t="s">
        <v>366</v>
      </c>
      <c r="C618" s="2" t="s">
        <v>367</v>
      </c>
      <c r="D618" s="2"/>
      <c r="E618" s="24" t="s">
        <v>0</v>
      </c>
      <c r="F618" s="24" t="s">
        <v>0</v>
      </c>
      <c r="G618" s="24">
        <v>100</v>
      </c>
      <c r="H618" s="24" t="s">
        <v>0</v>
      </c>
      <c r="I618" s="47"/>
    </row>
    <row r="619" spans="2:9" x14ac:dyDescent="0.2">
      <c r="B619" s="2" t="s">
        <v>368</v>
      </c>
      <c r="C619" s="2" t="s">
        <v>369</v>
      </c>
      <c r="D619" s="2"/>
      <c r="E619" s="24" t="s">
        <v>0</v>
      </c>
      <c r="F619" s="24" t="s">
        <v>0</v>
      </c>
      <c r="G619" s="24">
        <v>45699.16</v>
      </c>
      <c r="H619" s="24" t="s">
        <v>0</v>
      </c>
      <c r="I619" s="47"/>
    </row>
    <row r="620" spans="2:9" x14ac:dyDescent="0.2">
      <c r="B620" s="3" t="s">
        <v>216</v>
      </c>
      <c r="C620" s="3" t="s">
        <v>217</v>
      </c>
      <c r="D620" s="3"/>
      <c r="E620" s="4">
        <v>34087</v>
      </c>
      <c r="F620" s="4">
        <v>34087</v>
      </c>
      <c r="G620" s="4">
        <v>949.22</v>
      </c>
      <c r="H620" s="4">
        <v>2.78</v>
      </c>
      <c r="I620" s="45"/>
    </row>
    <row r="621" spans="2:9" x14ac:dyDescent="0.2">
      <c r="B621" s="2" t="s">
        <v>370</v>
      </c>
      <c r="C621" s="2" t="s">
        <v>371</v>
      </c>
      <c r="D621" s="2"/>
      <c r="E621" s="24" t="s">
        <v>0</v>
      </c>
      <c r="F621" s="24" t="s">
        <v>0</v>
      </c>
      <c r="G621" s="24">
        <v>949.22</v>
      </c>
      <c r="H621" s="24" t="s">
        <v>0</v>
      </c>
      <c r="I621" s="47"/>
    </row>
    <row r="622" spans="2:9" x14ac:dyDescent="0.2">
      <c r="B622" s="3" t="s">
        <v>242</v>
      </c>
      <c r="C622" s="3" t="s">
        <v>243</v>
      </c>
      <c r="D622" s="3"/>
      <c r="E622" s="4">
        <v>6300</v>
      </c>
      <c r="F622" s="4">
        <v>6300</v>
      </c>
      <c r="G622" s="4">
        <v>2832.29</v>
      </c>
      <c r="H622" s="4">
        <v>44.96</v>
      </c>
      <c r="I622" s="45"/>
    </row>
    <row r="623" spans="2:9" x14ac:dyDescent="0.2">
      <c r="B623" s="2" t="s">
        <v>372</v>
      </c>
      <c r="C623" s="2" t="s">
        <v>373</v>
      </c>
      <c r="D623" s="2"/>
      <c r="E623" s="24" t="s">
        <v>0</v>
      </c>
      <c r="F623" s="24" t="s">
        <v>0</v>
      </c>
      <c r="G623" s="24">
        <v>2119.8000000000002</v>
      </c>
      <c r="H623" s="24" t="s">
        <v>0</v>
      </c>
      <c r="I623" s="47"/>
    </row>
    <row r="624" spans="2:9" x14ac:dyDescent="0.2">
      <c r="B624" s="2" t="s">
        <v>374</v>
      </c>
      <c r="C624" s="2" t="s">
        <v>375</v>
      </c>
      <c r="D624" s="2"/>
      <c r="E624" s="24" t="s">
        <v>0</v>
      </c>
      <c r="F624" s="24" t="s">
        <v>0</v>
      </c>
      <c r="G624" s="24">
        <v>712.49</v>
      </c>
      <c r="H624" s="24" t="s">
        <v>0</v>
      </c>
      <c r="I624" s="47"/>
    </row>
    <row r="625" spans="2:9" x14ac:dyDescent="0.2">
      <c r="B625" s="55" t="s">
        <v>161</v>
      </c>
      <c r="C625" s="55"/>
      <c r="D625" s="55"/>
      <c r="E625" s="56">
        <v>40</v>
      </c>
      <c r="F625" s="56">
        <v>40</v>
      </c>
      <c r="G625" s="56">
        <v>7.56</v>
      </c>
      <c r="H625" s="56">
        <v>18.899999999999999</v>
      </c>
      <c r="I625" s="46"/>
    </row>
    <row r="626" spans="2:9" x14ac:dyDescent="0.2">
      <c r="B626" s="3" t="s">
        <v>376</v>
      </c>
      <c r="C626" s="3" t="s">
        <v>377</v>
      </c>
      <c r="D626" s="3"/>
      <c r="E626" s="4">
        <v>40</v>
      </c>
      <c r="F626" s="4">
        <v>40</v>
      </c>
      <c r="G626" s="4">
        <v>7.56</v>
      </c>
      <c r="H626" s="4">
        <v>18.899999999999999</v>
      </c>
      <c r="I626" s="45"/>
    </row>
    <row r="627" spans="2:9" x14ac:dyDescent="0.2">
      <c r="B627" s="2" t="s">
        <v>378</v>
      </c>
      <c r="C627" s="2" t="s">
        <v>379</v>
      </c>
      <c r="D627" s="2"/>
      <c r="E627" s="24" t="s">
        <v>0</v>
      </c>
      <c r="F627" s="24" t="s">
        <v>0</v>
      </c>
      <c r="G627" s="24">
        <v>7.56</v>
      </c>
      <c r="H627" s="24" t="s">
        <v>0</v>
      </c>
      <c r="I627" s="47"/>
    </row>
    <row r="628" spans="2:9" x14ac:dyDescent="0.2">
      <c r="B628" s="55" t="s">
        <v>180</v>
      </c>
      <c r="C628" s="55"/>
      <c r="D628" s="55"/>
      <c r="E628" s="56">
        <v>500</v>
      </c>
      <c r="F628" s="56">
        <v>500</v>
      </c>
      <c r="G628" s="56"/>
      <c r="H628" s="56"/>
      <c r="I628" s="46"/>
    </row>
    <row r="629" spans="2:9" x14ac:dyDescent="0.2">
      <c r="B629" s="3" t="s">
        <v>214</v>
      </c>
      <c r="C629" s="3" t="s">
        <v>215</v>
      </c>
      <c r="D629" s="3"/>
      <c r="E629" s="4">
        <v>500</v>
      </c>
      <c r="F629" s="4">
        <v>500</v>
      </c>
      <c r="G629" s="4"/>
      <c r="H629" s="4"/>
      <c r="I629" s="45"/>
    </row>
    <row r="630" spans="2:9" x14ac:dyDescent="0.2">
      <c r="B630" s="55" t="s">
        <v>164</v>
      </c>
      <c r="C630" s="55"/>
      <c r="D630" s="55"/>
      <c r="E630" s="56">
        <v>360</v>
      </c>
      <c r="F630" s="56">
        <v>360</v>
      </c>
      <c r="G630" s="56">
        <v>280</v>
      </c>
      <c r="H630" s="56">
        <v>77.78</v>
      </c>
      <c r="I630" s="46"/>
    </row>
    <row r="631" spans="2:9" x14ac:dyDescent="0.2">
      <c r="B631" s="3" t="s">
        <v>216</v>
      </c>
      <c r="C631" s="3" t="s">
        <v>217</v>
      </c>
      <c r="D631" s="3"/>
      <c r="E631" s="4">
        <v>360</v>
      </c>
      <c r="F631" s="4">
        <v>360</v>
      </c>
      <c r="G631" s="4">
        <v>280</v>
      </c>
      <c r="H631" s="4">
        <v>77.78</v>
      </c>
      <c r="I631" s="45"/>
    </row>
    <row r="632" spans="2:9" x14ac:dyDescent="0.2">
      <c r="B632" s="2" t="s">
        <v>380</v>
      </c>
      <c r="C632" s="2" t="s">
        <v>381</v>
      </c>
      <c r="D632" s="2"/>
      <c r="E632" s="24" t="s">
        <v>0</v>
      </c>
      <c r="F632" s="24" t="s">
        <v>0</v>
      </c>
      <c r="G632" s="24">
        <v>280</v>
      </c>
      <c r="H632" s="24" t="s">
        <v>0</v>
      </c>
      <c r="I632" s="47"/>
    </row>
    <row r="633" spans="2:9" x14ac:dyDescent="0.2">
      <c r="B633" s="55" t="s">
        <v>171</v>
      </c>
      <c r="C633" s="55"/>
      <c r="D633" s="55"/>
      <c r="E633" s="56">
        <v>372960</v>
      </c>
      <c r="F633" s="56">
        <v>372960</v>
      </c>
      <c r="G633" s="56">
        <v>159868.67000000001</v>
      </c>
      <c r="H633" s="56">
        <v>42.86</v>
      </c>
      <c r="I633" s="46"/>
    </row>
    <row r="634" spans="2:9" x14ac:dyDescent="0.2">
      <c r="B634" s="3" t="s">
        <v>214</v>
      </c>
      <c r="C634" s="3" t="s">
        <v>215</v>
      </c>
      <c r="D634" s="3"/>
      <c r="E634" s="4">
        <v>106480</v>
      </c>
      <c r="F634" s="4">
        <v>106480</v>
      </c>
      <c r="G634" s="4">
        <v>71870.009999999995</v>
      </c>
      <c r="H634" s="4">
        <v>67.5</v>
      </c>
      <c r="I634" s="45"/>
    </row>
    <row r="635" spans="2:9" x14ac:dyDescent="0.2">
      <c r="B635" s="2" t="s">
        <v>364</v>
      </c>
      <c r="C635" s="2" t="s">
        <v>365</v>
      </c>
      <c r="D635" s="2"/>
      <c r="E635" s="24" t="s">
        <v>0</v>
      </c>
      <c r="F635" s="24" t="s">
        <v>0</v>
      </c>
      <c r="G635" s="24">
        <v>35034.839999999997</v>
      </c>
      <c r="H635" s="24" t="s">
        <v>0</v>
      </c>
      <c r="I635" s="47"/>
    </row>
    <row r="636" spans="2:9" x14ac:dyDescent="0.2">
      <c r="B636" s="2" t="s">
        <v>382</v>
      </c>
      <c r="C636" s="2" t="s">
        <v>383</v>
      </c>
      <c r="D636" s="2"/>
      <c r="E636" s="24" t="s">
        <v>0</v>
      </c>
      <c r="F636" s="24" t="s">
        <v>0</v>
      </c>
      <c r="G636" s="24">
        <v>12125.14</v>
      </c>
      <c r="H636" s="24" t="s">
        <v>0</v>
      </c>
      <c r="I636" s="47"/>
    </row>
    <row r="637" spans="2:9" x14ac:dyDescent="0.2">
      <c r="B637" s="2" t="s">
        <v>384</v>
      </c>
      <c r="C637" s="2" t="s">
        <v>385</v>
      </c>
      <c r="D637" s="2"/>
      <c r="E637" s="24" t="s">
        <v>0</v>
      </c>
      <c r="F637" s="24" t="s">
        <v>0</v>
      </c>
      <c r="G637" s="24">
        <v>3226.89</v>
      </c>
      <c r="H637" s="24" t="s">
        <v>0</v>
      </c>
      <c r="I637" s="47"/>
    </row>
    <row r="638" spans="2:9" x14ac:dyDescent="0.2">
      <c r="B638" s="2" t="s">
        <v>366</v>
      </c>
      <c r="C638" s="2" t="s">
        <v>367</v>
      </c>
      <c r="D638" s="2"/>
      <c r="E638" s="24" t="s">
        <v>0</v>
      </c>
      <c r="F638" s="24" t="s">
        <v>0</v>
      </c>
      <c r="G638" s="24">
        <v>15308.48</v>
      </c>
      <c r="H638" s="24" t="s">
        <v>0</v>
      </c>
      <c r="I638" s="47"/>
    </row>
    <row r="639" spans="2:9" x14ac:dyDescent="0.2">
      <c r="B639" s="2" t="s">
        <v>368</v>
      </c>
      <c r="C639" s="2" t="s">
        <v>369</v>
      </c>
      <c r="D639" s="2"/>
      <c r="E639" s="24" t="s">
        <v>0</v>
      </c>
      <c r="F639" s="24" t="s">
        <v>0</v>
      </c>
      <c r="G639" s="24">
        <v>6174.66</v>
      </c>
      <c r="H639" s="24" t="s">
        <v>0</v>
      </c>
      <c r="I639" s="47"/>
    </row>
    <row r="640" spans="2:9" x14ac:dyDescent="0.2">
      <c r="B640" s="3" t="s">
        <v>216</v>
      </c>
      <c r="C640" s="3" t="s">
        <v>217</v>
      </c>
      <c r="D640" s="3"/>
      <c r="E640" s="4">
        <v>264480</v>
      </c>
      <c r="F640" s="4">
        <v>264480</v>
      </c>
      <c r="G640" s="4">
        <v>84972.69</v>
      </c>
      <c r="H640" s="4">
        <v>32.130000000000003</v>
      </c>
      <c r="I640" s="45"/>
    </row>
    <row r="641" spans="2:9" x14ac:dyDescent="0.2">
      <c r="B641" s="2" t="s">
        <v>386</v>
      </c>
      <c r="C641" s="2" t="s">
        <v>387</v>
      </c>
      <c r="D641" s="2"/>
      <c r="E641" s="24" t="s">
        <v>0</v>
      </c>
      <c r="F641" s="24" t="s">
        <v>0</v>
      </c>
      <c r="G641" s="24">
        <v>682.73</v>
      </c>
      <c r="H641" s="24" t="s">
        <v>0</v>
      </c>
      <c r="I641" s="47"/>
    </row>
    <row r="642" spans="2:9" x14ac:dyDescent="0.2">
      <c r="B642" s="2" t="s">
        <v>370</v>
      </c>
      <c r="C642" s="2" t="s">
        <v>371</v>
      </c>
      <c r="D642" s="2"/>
      <c r="E642" s="24" t="s">
        <v>0</v>
      </c>
      <c r="F642" s="24" t="s">
        <v>0</v>
      </c>
      <c r="G642" s="24">
        <v>6937.34</v>
      </c>
      <c r="H642" s="24" t="s">
        <v>0</v>
      </c>
      <c r="I642" s="47"/>
    </row>
    <row r="643" spans="2:9" x14ac:dyDescent="0.2">
      <c r="B643" s="2" t="s">
        <v>388</v>
      </c>
      <c r="C643" s="2" t="s">
        <v>389</v>
      </c>
      <c r="D643" s="2"/>
      <c r="E643" s="24" t="s">
        <v>0</v>
      </c>
      <c r="F643" s="24" t="s">
        <v>0</v>
      </c>
      <c r="G643" s="24">
        <v>757.8</v>
      </c>
      <c r="H643" s="24" t="s">
        <v>0</v>
      </c>
      <c r="I643" s="47"/>
    </row>
    <row r="644" spans="2:9" x14ac:dyDescent="0.2">
      <c r="B644" s="2" t="s">
        <v>390</v>
      </c>
      <c r="C644" s="2" t="s">
        <v>391</v>
      </c>
      <c r="D644" s="2"/>
      <c r="E644" s="24" t="s">
        <v>0</v>
      </c>
      <c r="F644" s="24" t="s">
        <v>0</v>
      </c>
      <c r="G644" s="24">
        <v>473.5</v>
      </c>
      <c r="H644" s="24" t="s">
        <v>0</v>
      </c>
      <c r="I644" s="47"/>
    </row>
    <row r="645" spans="2:9" x14ac:dyDescent="0.2">
      <c r="B645" s="2" t="s">
        <v>392</v>
      </c>
      <c r="C645" s="2" t="s">
        <v>393</v>
      </c>
      <c r="D645" s="2"/>
      <c r="E645" s="24" t="s">
        <v>0</v>
      </c>
      <c r="F645" s="24" t="s">
        <v>0</v>
      </c>
      <c r="G645" s="24">
        <v>6414.16</v>
      </c>
      <c r="H645" s="24" t="s">
        <v>0</v>
      </c>
      <c r="I645" s="47"/>
    </row>
    <row r="646" spans="2:9" x14ac:dyDescent="0.2">
      <c r="B646" s="2" t="s">
        <v>394</v>
      </c>
      <c r="C646" s="2" t="s">
        <v>395</v>
      </c>
      <c r="D646" s="2"/>
      <c r="E646" s="24" t="s">
        <v>0</v>
      </c>
      <c r="F646" s="24" t="s">
        <v>0</v>
      </c>
      <c r="G646" s="24">
        <v>43116.66</v>
      </c>
      <c r="H646" s="24" t="s">
        <v>0</v>
      </c>
      <c r="I646" s="47"/>
    </row>
    <row r="647" spans="2:9" x14ac:dyDescent="0.2">
      <c r="B647" s="2" t="s">
        <v>396</v>
      </c>
      <c r="C647" s="2" t="s">
        <v>397</v>
      </c>
      <c r="D647" s="2"/>
      <c r="E647" s="24" t="s">
        <v>0</v>
      </c>
      <c r="F647" s="24" t="s">
        <v>0</v>
      </c>
      <c r="G647" s="24">
        <v>9067.26</v>
      </c>
      <c r="H647" s="24" t="s">
        <v>0</v>
      </c>
      <c r="I647" s="47"/>
    </row>
    <row r="648" spans="2:9" x14ac:dyDescent="0.2">
      <c r="B648" s="2" t="s">
        <v>398</v>
      </c>
      <c r="C648" s="2" t="s">
        <v>399</v>
      </c>
      <c r="D648" s="2"/>
      <c r="E648" s="24" t="s">
        <v>0</v>
      </c>
      <c r="F648" s="24" t="s">
        <v>0</v>
      </c>
      <c r="G648" s="24">
        <v>928.78</v>
      </c>
      <c r="H648" s="24" t="s">
        <v>0</v>
      </c>
      <c r="I648" s="47"/>
    </row>
    <row r="649" spans="2:9" x14ac:dyDescent="0.2">
      <c r="B649" s="2" t="s">
        <v>380</v>
      </c>
      <c r="C649" s="2" t="s">
        <v>381</v>
      </c>
      <c r="D649" s="2"/>
      <c r="E649" s="24" t="s">
        <v>0</v>
      </c>
      <c r="F649" s="24" t="s">
        <v>0</v>
      </c>
      <c r="G649" s="24">
        <v>300.89999999999998</v>
      </c>
      <c r="H649" s="24" t="s">
        <v>0</v>
      </c>
      <c r="I649" s="47"/>
    </row>
    <row r="650" spans="2:9" x14ac:dyDescent="0.2">
      <c r="B650" s="2" t="s">
        <v>400</v>
      </c>
      <c r="C650" s="2" t="s">
        <v>401</v>
      </c>
      <c r="D650" s="2"/>
      <c r="E650" s="24" t="s">
        <v>0</v>
      </c>
      <c r="F650" s="24" t="s">
        <v>0</v>
      </c>
      <c r="G650" s="24">
        <v>150.69999999999999</v>
      </c>
      <c r="H650" s="24" t="s">
        <v>0</v>
      </c>
      <c r="I650" s="47"/>
    </row>
    <row r="651" spans="2:9" x14ac:dyDescent="0.2">
      <c r="B651" s="2" t="s">
        <v>402</v>
      </c>
      <c r="C651" s="2" t="s">
        <v>403</v>
      </c>
      <c r="D651" s="2"/>
      <c r="E651" s="24" t="s">
        <v>0</v>
      </c>
      <c r="F651" s="24" t="s">
        <v>0</v>
      </c>
      <c r="G651" s="24">
        <v>867.14</v>
      </c>
      <c r="H651" s="24" t="s">
        <v>0</v>
      </c>
      <c r="I651" s="47"/>
    </row>
    <row r="652" spans="2:9" x14ac:dyDescent="0.2">
      <c r="B652" s="2" t="s">
        <v>404</v>
      </c>
      <c r="C652" s="2" t="s">
        <v>405</v>
      </c>
      <c r="D652" s="2"/>
      <c r="E652" s="24" t="s">
        <v>0</v>
      </c>
      <c r="F652" s="24" t="s">
        <v>0</v>
      </c>
      <c r="G652" s="24">
        <v>949.89</v>
      </c>
      <c r="H652" s="24" t="s">
        <v>0</v>
      </c>
      <c r="I652" s="47"/>
    </row>
    <row r="653" spans="2:9" x14ac:dyDescent="0.2">
      <c r="B653" s="2" t="s">
        <v>406</v>
      </c>
      <c r="C653" s="2" t="s">
        <v>407</v>
      </c>
      <c r="D653" s="2"/>
      <c r="E653" s="24" t="s">
        <v>0</v>
      </c>
      <c r="F653" s="24" t="s">
        <v>0</v>
      </c>
      <c r="G653" s="24">
        <v>2776.96</v>
      </c>
      <c r="H653" s="24" t="s">
        <v>0</v>
      </c>
      <c r="I653" s="47"/>
    </row>
    <row r="654" spans="2:9" x14ac:dyDescent="0.2">
      <c r="B654" s="2" t="s">
        <v>408</v>
      </c>
      <c r="C654" s="2" t="s">
        <v>409</v>
      </c>
      <c r="D654" s="2"/>
      <c r="E654" s="24" t="s">
        <v>0</v>
      </c>
      <c r="F654" s="24" t="s">
        <v>0</v>
      </c>
      <c r="G654" s="24">
        <v>268.8</v>
      </c>
      <c r="H654" s="24" t="s">
        <v>0</v>
      </c>
      <c r="I654" s="47"/>
    </row>
    <row r="655" spans="2:9" x14ac:dyDescent="0.2">
      <c r="B655" s="2" t="s">
        <v>410</v>
      </c>
      <c r="C655" s="2" t="s">
        <v>411</v>
      </c>
      <c r="D655" s="2"/>
      <c r="E655" s="24" t="s">
        <v>0</v>
      </c>
      <c r="F655" s="24" t="s">
        <v>0</v>
      </c>
      <c r="G655" s="24">
        <v>799.86</v>
      </c>
      <c r="H655" s="24" t="s">
        <v>0</v>
      </c>
      <c r="I655" s="47"/>
    </row>
    <row r="656" spans="2:9" x14ac:dyDescent="0.2">
      <c r="B656" s="2" t="s">
        <v>220</v>
      </c>
      <c r="C656" s="2" t="s">
        <v>221</v>
      </c>
      <c r="D656" s="2"/>
      <c r="E656" s="24" t="s">
        <v>0</v>
      </c>
      <c r="F656" s="24" t="s">
        <v>0</v>
      </c>
      <c r="G656" s="24">
        <v>5206.8</v>
      </c>
      <c r="H656" s="24" t="s">
        <v>0</v>
      </c>
      <c r="I656" s="47"/>
    </row>
    <row r="657" spans="2:9" x14ac:dyDescent="0.2">
      <c r="B657" s="2" t="s">
        <v>412</v>
      </c>
      <c r="C657" s="2" t="s">
        <v>413</v>
      </c>
      <c r="D657" s="2"/>
      <c r="E657" s="24" t="s">
        <v>0</v>
      </c>
      <c r="F657" s="24" t="s">
        <v>0</v>
      </c>
      <c r="G657" s="24">
        <v>397.45</v>
      </c>
      <c r="H657" s="24" t="s">
        <v>0</v>
      </c>
      <c r="I657" s="47"/>
    </row>
    <row r="658" spans="2:9" x14ac:dyDescent="0.2">
      <c r="B658" s="2" t="s">
        <v>222</v>
      </c>
      <c r="C658" s="2" t="s">
        <v>223</v>
      </c>
      <c r="D658" s="2"/>
      <c r="E658" s="24" t="s">
        <v>0</v>
      </c>
      <c r="F658" s="24" t="s">
        <v>0</v>
      </c>
      <c r="G658" s="24">
        <v>67.5</v>
      </c>
      <c r="H658" s="24" t="s">
        <v>0</v>
      </c>
      <c r="I658" s="47"/>
    </row>
    <row r="659" spans="2:9" x14ac:dyDescent="0.2">
      <c r="B659" s="2" t="s">
        <v>224</v>
      </c>
      <c r="C659" s="2" t="s">
        <v>225</v>
      </c>
      <c r="D659" s="2"/>
      <c r="E659" s="24" t="s">
        <v>0</v>
      </c>
      <c r="F659" s="24" t="s">
        <v>0</v>
      </c>
      <c r="G659" s="24">
        <v>555.1</v>
      </c>
      <c r="H659" s="24" t="s">
        <v>0</v>
      </c>
      <c r="I659" s="47"/>
    </row>
    <row r="660" spans="2:9" x14ac:dyDescent="0.2">
      <c r="B660" s="2" t="s">
        <v>414</v>
      </c>
      <c r="C660" s="2" t="s">
        <v>415</v>
      </c>
      <c r="D660" s="2"/>
      <c r="E660" s="24" t="s">
        <v>0</v>
      </c>
      <c r="F660" s="24" t="s">
        <v>0</v>
      </c>
      <c r="G660" s="24">
        <v>2787.36</v>
      </c>
      <c r="H660" s="24" t="s">
        <v>0</v>
      </c>
      <c r="I660" s="47"/>
    </row>
    <row r="661" spans="2:9" x14ac:dyDescent="0.2">
      <c r="B661" s="2" t="s">
        <v>416</v>
      </c>
      <c r="C661" s="2" t="s">
        <v>417</v>
      </c>
      <c r="D661" s="2"/>
      <c r="E661" s="24" t="s">
        <v>0</v>
      </c>
      <c r="F661" s="24" t="s">
        <v>0</v>
      </c>
      <c r="G661" s="24">
        <v>1164</v>
      </c>
      <c r="H661" s="24" t="s">
        <v>0</v>
      </c>
      <c r="I661" s="47"/>
    </row>
    <row r="662" spans="2:9" x14ac:dyDescent="0.2">
      <c r="B662" s="2" t="s">
        <v>228</v>
      </c>
      <c r="C662" s="2" t="s">
        <v>229</v>
      </c>
      <c r="D662" s="2"/>
      <c r="E662" s="24" t="s">
        <v>0</v>
      </c>
      <c r="F662" s="24" t="s">
        <v>0</v>
      </c>
      <c r="G662" s="24">
        <v>302</v>
      </c>
      <c r="H662" s="24" t="s">
        <v>0</v>
      </c>
      <c r="I662" s="47"/>
    </row>
    <row r="663" spans="2:9" x14ac:dyDescent="0.2">
      <c r="B663" s="3" t="s">
        <v>376</v>
      </c>
      <c r="C663" s="3" t="s">
        <v>377</v>
      </c>
      <c r="D663" s="3"/>
      <c r="E663" s="4">
        <v>2000</v>
      </c>
      <c r="F663" s="4">
        <v>2000</v>
      </c>
      <c r="G663" s="4">
        <v>721.28</v>
      </c>
      <c r="H663" s="4">
        <v>36.06</v>
      </c>
      <c r="I663" s="45"/>
    </row>
    <row r="664" spans="2:9" x14ac:dyDescent="0.2">
      <c r="B664" s="2" t="s">
        <v>378</v>
      </c>
      <c r="C664" s="2" t="s">
        <v>379</v>
      </c>
      <c r="D664" s="2"/>
      <c r="E664" s="24" t="s">
        <v>0</v>
      </c>
      <c r="F664" s="24" t="s">
        <v>0</v>
      </c>
      <c r="G664" s="24">
        <v>690.23</v>
      </c>
      <c r="H664" s="24" t="s">
        <v>0</v>
      </c>
      <c r="I664" s="47"/>
    </row>
    <row r="665" spans="2:9" x14ac:dyDescent="0.2">
      <c r="B665" s="2" t="s">
        <v>418</v>
      </c>
      <c r="C665" s="2" t="s">
        <v>419</v>
      </c>
      <c r="D665" s="2"/>
      <c r="E665" s="24" t="s">
        <v>0</v>
      </c>
      <c r="F665" s="24" t="s">
        <v>0</v>
      </c>
      <c r="G665" s="24">
        <v>31.05</v>
      </c>
      <c r="H665" s="24" t="s">
        <v>0</v>
      </c>
      <c r="I665" s="47"/>
    </row>
    <row r="666" spans="2:9" x14ac:dyDescent="0.2">
      <c r="B666" s="3" t="s">
        <v>242</v>
      </c>
      <c r="C666" s="3" t="s">
        <v>243</v>
      </c>
      <c r="D666" s="3"/>
      <c r="E666" s="4"/>
      <c r="F666" s="4"/>
      <c r="G666" s="4">
        <v>2304.69</v>
      </c>
      <c r="H666" s="4" t="s">
        <v>0</v>
      </c>
      <c r="I666" s="45"/>
    </row>
    <row r="667" spans="2:9" x14ac:dyDescent="0.2">
      <c r="B667" s="2" t="s">
        <v>372</v>
      </c>
      <c r="C667" s="2" t="s">
        <v>373</v>
      </c>
      <c r="D667" s="2"/>
      <c r="E667" s="24" t="s">
        <v>0</v>
      </c>
      <c r="F667" s="24" t="s">
        <v>0</v>
      </c>
      <c r="G667" s="24">
        <v>2192.1999999999998</v>
      </c>
      <c r="H667" s="24" t="s">
        <v>0</v>
      </c>
      <c r="I667" s="47"/>
    </row>
    <row r="668" spans="2:9" x14ac:dyDescent="0.2">
      <c r="B668" s="2" t="s">
        <v>374</v>
      </c>
      <c r="C668" s="2" t="s">
        <v>375</v>
      </c>
      <c r="D668" s="2"/>
      <c r="E668" s="24" t="s">
        <v>0</v>
      </c>
      <c r="F668" s="24" t="s">
        <v>0</v>
      </c>
      <c r="G668" s="24">
        <v>112.49</v>
      </c>
      <c r="H668" s="24" t="s">
        <v>0</v>
      </c>
      <c r="I668" s="47"/>
    </row>
    <row r="669" spans="2:9" x14ac:dyDescent="0.2">
      <c r="B669" s="55" t="s">
        <v>172</v>
      </c>
      <c r="C669" s="55"/>
      <c r="D669" s="55"/>
      <c r="E669" s="56">
        <v>181983</v>
      </c>
      <c r="F669" s="56">
        <v>181983</v>
      </c>
      <c r="G669" s="56">
        <v>106717.41</v>
      </c>
      <c r="H669" s="56">
        <v>58.64</v>
      </c>
      <c r="I669" s="46"/>
    </row>
    <row r="670" spans="2:9" x14ac:dyDescent="0.2">
      <c r="B670" s="3" t="s">
        <v>214</v>
      </c>
      <c r="C670" s="3" t="s">
        <v>215</v>
      </c>
      <c r="D670" s="3"/>
      <c r="E670" s="4">
        <v>181983</v>
      </c>
      <c r="F670" s="4">
        <v>181983</v>
      </c>
      <c r="G670" s="4">
        <v>106717.41</v>
      </c>
      <c r="H670" s="4">
        <v>58.64</v>
      </c>
      <c r="I670" s="45"/>
    </row>
    <row r="671" spans="2:9" x14ac:dyDescent="0.2">
      <c r="B671" s="2" t="s">
        <v>364</v>
      </c>
      <c r="C671" s="2" t="s">
        <v>365</v>
      </c>
      <c r="D671" s="2"/>
      <c r="E671" s="24" t="s">
        <v>0</v>
      </c>
      <c r="F671" s="24" t="s">
        <v>0</v>
      </c>
      <c r="G671" s="24">
        <v>91086.13</v>
      </c>
      <c r="H671" s="24" t="s">
        <v>0</v>
      </c>
      <c r="I671" s="47"/>
    </row>
    <row r="672" spans="2:9" x14ac:dyDescent="0.2">
      <c r="B672" s="2" t="s">
        <v>382</v>
      </c>
      <c r="C672" s="2" t="s">
        <v>383</v>
      </c>
      <c r="D672" s="2"/>
      <c r="E672" s="24" t="s">
        <v>0</v>
      </c>
      <c r="F672" s="24" t="s">
        <v>0</v>
      </c>
      <c r="G672" s="24">
        <v>1330.24</v>
      </c>
      <c r="H672" s="24" t="s">
        <v>0</v>
      </c>
      <c r="I672" s="47"/>
    </row>
    <row r="673" spans="2:9" x14ac:dyDescent="0.2">
      <c r="B673" s="2" t="s">
        <v>368</v>
      </c>
      <c r="C673" s="2" t="s">
        <v>369</v>
      </c>
      <c r="D673" s="2"/>
      <c r="E673" s="24" t="s">
        <v>0</v>
      </c>
      <c r="F673" s="24" t="s">
        <v>0</v>
      </c>
      <c r="G673" s="24">
        <v>14301.04</v>
      </c>
      <c r="H673" s="24" t="s">
        <v>0</v>
      </c>
      <c r="I673" s="47"/>
    </row>
    <row r="674" spans="2:9" x14ac:dyDescent="0.2">
      <c r="B674" s="55" t="s">
        <v>173</v>
      </c>
      <c r="C674" s="55"/>
      <c r="D674" s="55"/>
      <c r="E674" s="56">
        <v>2995</v>
      </c>
      <c r="F674" s="56">
        <v>2995</v>
      </c>
      <c r="G674" s="56">
        <v>360.34</v>
      </c>
      <c r="H674" s="56">
        <v>12.03</v>
      </c>
      <c r="I674" s="46"/>
    </row>
    <row r="675" spans="2:9" x14ac:dyDescent="0.2">
      <c r="B675" s="3" t="s">
        <v>214</v>
      </c>
      <c r="C675" s="3" t="s">
        <v>215</v>
      </c>
      <c r="D675" s="3"/>
      <c r="E675" s="4"/>
      <c r="F675" s="4"/>
      <c r="G675" s="4">
        <v>105.5</v>
      </c>
      <c r="H675" s="4" t="s">
        <v>0</v>
      </c>
      <c r="I675" s="45"/>
    </row>
    <row r="676" spans="2:9" x14ac:dyDescent="0.2">
      <c r="B676" s="2" t="s">
        <v>368</v>
      </c>
      <c r="C676" s="2" t="s">
        <v>369</v>
      </c>
      <c r="D676" s="2"/>
      <c r="E676" s="24" t="s">
        <v>0</v>
      </c>
      <c r="F676" s="24" t="s">
        <v>0</v>
      </c>
      <c r="G676" s="24">
        <v>105.5</v>
      </c>
      <c r="H676" s="24" t="s">
        <v>0</v>
      </c>
      <c r="I676" s="47"/>
    </row>
    <row r="677" spans="2:9" x14ac:dyDescent="0.2">
      <c r="B677" s="3" t="s">
        <v>216</v>
      </c>
      <c r="C677" s="3" t="s">
        <v>217</v>
      </c>
      <c r="D677" s="3"/>
      <c r="E677" s="4">
        <v>2995</v>
      </c>
      <c r="F677" s="4">
        <v>2995</v>
      </c>
      <c r="G677" s="4">
        <v>254.84</v>
      </c>
      <c r="H677" s="4">
        <v>8.51</v>
      </c>
      <c r="I677" s="45"/>
    </row>
    <row r="678" spans="2:9" x14ac:dyDescent="0.2">
      <c r="B678" s="2" t="s">
        <v>370</v>
      </c>
      <c r="C678" s="2" t="s">
        <v>371</v>
      </c>
      <c r="D678" s="2"/>
      <c r="E678" s="24" t="s">
        <v>0</v>
      </c>
      <c r="F678" s="24" t="s">
        <v>0</v>
      </c>
      <c r="G678" s="24">
        <v>114.84</v>
      </c>
      <c r="H678" s="24" t="s">
        <v>0</v>
      </c>
      <c r="I678" s="47"/>
    </row>
    <row r="679" spans="2:9" x14ac:dyDescent="0.2">
      <c r="B679" s="2" t="s">
        <v>392</v>
      </c>
      <c r="C679" s="2" t="s">
        <v>393</v>
      </c>
      <c r="D679" s="2"/>
      <c r="E679" s="24" t="s">
        <v>0</v>
      </c>
      <c r="F679" s="24" t="s">
        <v>0</v>
      </c>
      <c r="G679" s="24">
        <v>140</v>
      </c>
      <c r="H679" s="24" t="s">
        <v>0</v>
      </c>
      <c r="I679" s="47"/>
    </row>
    <row r="680" spans="2:9" x14ac:dyDescent="0.2">
      <c r="B680" s="62" t="s">
        <v>420</v>
      </c>
      <c r="C680" s="62" t="s">
        <v>421</v>
      </c>
      <c r="D680" s="62"/>
      <c r="E680" s="63">
        <v>85307</v>
      </c>
      <c r="F680" s="63">
        <v>85307</v>
      </c>
      <c r="G680" s="63">
        <v>44042.12</v>
      </c>
      <c r="H680" s="63">
        <v>51.63</v>
      </c>
      <c r="I680" s="45"/>
    </row>
    <row r="681" spans="2:9" x14ac:dyDescent="0.2">
      <c r="B681" s="59" t="s">
        <v>422</v>
      </c>
      <c r="C681" s="59" t="s">
        <v>423</v>
      </c>
      <c r="D681" s="59"/>
      <c r="E681" s="60">
        <v>85307</v>
      </c>
      <c r="F681" s="60">
        <v>85307</v>
      </c>
      <c r="G681" s="60">
        <v>44042.12</v>
      </c>
      <c r="H681" s="60">
        <v>51.63</v>
      </c>
      <c r="I681" s="45"/>
    </row>
    <row r="682" spans="2:9" x14ac:dyDescent="0.2">
      <c r="B682" s="55" t="s">
        <v>160</v>
      </c>
      <c r="C682" s="55"/>
      <c r="D682" s="55"/>
      <c r="E682" s="56">
        <v>65308</v>
      </c>
      <c r="F682" s="56">
        <v>65308</v>
      </c>
      <c r="G682" s="56">
        <v>33057.440000000002</v>
      </c>
      <c r="H682" s="56">
        <v>50.62</v>
      </c>
      <c r="I682" s="46"/>
    </row>
    <row r="683" spans="2:9" x14ac:dyDescent="0.2">
      <c r="B683" s="3" t="s">
        <v>214</v>
      </c>
      <c r="C683" s="3" t="s">
        <v>215</v>
      </c>
      <c r="D683" s="3"/>
      <c r="E683" s="4">
        <v>62581</v>
      </c>
      <c r="F683" s="4">
        <v>62581</v>
      </c>
      <c r="G683" s="4">
        <v>31686.79</v>
      </c>
      <c r="H683" s="4">
        <v>50.63</v>
      </c>
      <c r="I683" s="45"/>
    </row>
    <row r="684" spans="2:9" x14ac:dyDescent="0.2">
      <c r="B684" s="2" t="s">
        <v>364</v>
      </c>
      <c r="C684" s="2" t="s">
        <v>365</v>
      </c>
      <c r="D684" s="2"/>
      <c r="E684" s="24" t="s">
        <v>0</v>
      </c>
      <c r="F684" s="24" t="s">
        <v>0</v>
      </c>
      <c r="G684" s="24">
        <v>27027.3</v>
      </c>
      <c r="H684" s="24" t="s">
        <v>0</v>
      </c>
      <c r="I684" s="47"/>
    </row>
    <row r="685" spans="2:9" x14ac:dyDescent="0.2">
      <c r="B685" s="2" t="s">
        <v>366</v>
      </c>
      <c r="C685" s="2" t="s">
        <v>367</v>
      </c>
      <c r="D685" s="2"/>
      <c r="E685" s="24" t="s">
        <v>0</v>
      </c>
      <c r="F685" s="24" t="s">
        <v>0</v>
      </c>
      <c r="G685" s="24">
        <v>200</v>
      </c>
      <c r="H685" s="24" t="s">
        <v>0</v>
      </c>
      <c r="I685" s="47"/>
    </row>
    <row r="686" spans="2:9" x14ac:dyDescent="0.2">
      <c r="B686" s="2" t="s">
        <v>368</v>
      </c>
      <c r="C686" s="2" t="s">
        <v>369</v>
      </c>
      <c r="D686" s="2"/>
      <c r="E686" s="24" t="s">
        <v>0</v>
      </c>
      <c r="F686" s="24" t="s">
        <v>0</v>
      </c>
      <c r="G686" s="24">
        <v>4459.49</v>
      </c>
      <c r="H686" s="24" t="s">
        <v>0</v>
      </c>
      <c r="I686" s="47"/>
    </row>
    <row r="687" spans="2:9" x14ac:dyDescent="0.2">
      <c r="B687" s="3" t="s">
        <v>216</v>
      </c>
      <c r="C687" s="3" t="s">
        <v>217</v>
      </c>
      <c r="D687" s="3"/>
      <c r="E687" s="4">
        <v>2727</v>
      </c>
      <c r="F687" s="4">
        <v>2727</v>
      </c>
      <c r="G687" s="4">
        <v>1370.65</v>
      </c>
      <c r="H687" s="4">
        <v>50.26</v>
      </c>
      <c r="I687" s="45"/>
    </row>
    <row r="688" spans="2:9" x14ac:dyDescent="0.2">
      <c r="B688" s="2" t="s">
        <v>370</v>
      </c>
      <c r="C688" s="2" t="s">
        <v>371</v>
      </c>
      <c r="D688" s="2"/>
      <c r="E688" s="24" t="s">
        <v>0</v>
      </c>
      <c r="F688" s="24" t="s">
        <v>0</v>
      </c>
      <c r="G688" s="24">
        <v>386.13</v>
      </c>
      <c r="H688" s="24" t="s">
        <v>0</v>
      </c>
      <c r="I688" s="47"/>
    </row>
    <row r="689" spans="2:9" x14ac:dyDescent="0.2">
      <c r="B689" s="2" t="s">
        <v>396</v>
      </c>
      <c r="C689" s="2" t="s">
        <v>397</v>
      </c>
      <c r="D689" s="2"/>
      <c r="E689" s="24" t="s">
        <v>0</v>
      </c>
      <c r="F689" s="24" t="s">
        <v>0</v>
      </c>
      <c r="G689" s="24">
        <v>801.6</v>
      </c>
      <c r="H689" s="24" t="s">
        <v>0</v>
      </c>
      <c r="I689" s="47"/>
    </row>
    <row r="690" spans="2:9" x14ac:dyDescent="0.2">
      <c r="B690" s="2" t="s">
        <v>406</v>
      </c>
      <c r="C690" s="2" t="s">
        <v>407</v>
      </c>
      <c r="D690" s="2"/>
      <c r="E690" s="24" t="s">
        <v>0</v>
      </c>
      <c r="F690" s="24" t="s">
        <v>0</v>
      </c>
      <c r="G690" s="24">
        <v>182.92</v>
      </c>
      <c r="H690" s="24" t="s">
        <v>0</v>
      </c>
      <c r="I690" s="47"/>
    </row>
    <row r="691" spans="2:9" x14ac:dyDescent="0.2">
      <c r="B691" s="55" t="s">
        <v>173</v>
      </c>
      <c r="C691" s="55"/>
      <c r="D691" s="55"/>
      <c r="E691" s="56">
        <v>19999</v>
      </c>
      <c r="F691" s="56">
        <v>19999</v>
      </c>
      <c r="G691" s="56">
        <v>10984.68</v>
      </c>
      <c r="H691" s="56">
        <v>54.93</v>
      </c>
      <c r="I691" s="46"/>
    </row>
    <row r="692" spans="2:9" x14ac:dyDescent="0.2">
      <c r="B692" s="3" t="s">
        <v>214</v>
      </c>
      <c r="C692" s="3" t="s">
        <v>215</v>
      </c>
      <c r="D692" s="3"/>
      <c r="E692" s="4">
        <v>15862</v>
      </c>
      <c r="F692" s="4">
        <v>15862</v>
      </c>
      <c r="G692" s="4">
        <v>10577.29</v>
      </c>
      <c r="H692" s="4">
        <v>66.680000000000007</v>
      </c>
      <c r="I692" s="45"/>
    </row>
    <row r="693" spans="2:9" x14ac:dyDescent="0.2">
      <c r="B693" s="2" t="s">
        <v>364</v>
      </c>
      <c r="C693" s="2" t="s">
        <v>365</v>
      </c>
      <c r="D693" s="2"/>
      <c r="E693" s="24" t="s">
        <v>0</v>
      </c>
      <c r="F693" s="24" t="s">
        <v>0</v>
      </c>
      <c r="G693" s="24">
        <v>9010.5400000000009</v>
      </c>
      <c r="H693" s="24" t="s">
        <v>0</v>
      </c>
      <c r="I693" s="47"/>
    </row>
    <row r="694" spans="2:9" x14ac:dyDescent="0.2">
      <c r="B694" s="2" t="s">
        <v>366</v>
      </c>
      <c r="C694" s="2" t="s">
        <v>367</v>
      </c>
      <c r="D694" s="2"/>
      <c r="E694" s="24" t="s">
        <v>0</v>
      </c>
      <c r="F694" s="24" t="s">
        <v>0</v>
      </c>
      <c r="G694" s="24">
        <v>80</v>
      </c>
      <c r="H694" s="24" t="s">
        <v>0</v>
      </c>
      <c r="I694" s="47"/>
    </row>
    <row r="695" spans="2:9" x14ac:dyDescent="0.2">
      <c r="B695" s="2" t="s">
        <v>368</v>
      </c>
      <c r="C695" s="2" t="s">
        <v>369</v>
      </c>
      <c r="D695" s="2"/>
      <c r="E695" s="24" t="s">
        <v>0</v>
      </c>
      <c r="F695" s="24" t="s">
        <v>0</v>
      </c>
      <c r="G695" s="24">
        <v>1486.75</v>
      </c>
      <c r="H695" s="24" t="s">
        <v>0</v>
      </c>
      <c r="I695" s="47"/>
    </row>
    <row r="696" spans="2:9" x14ac:dyDescent="0.2">
      <c r="B696" s="3" t="s">
        <v>216</v>
      </c>
      <c r="C696" s="3" t="s">
        <v>217</v>
      </c>
      <c r="D696" s="3"/>
      <c r="E696" s="4">
        <v>4137</v>
      </c>
      <c r="F696" s="4">
        <v>4137</v>
      </c>
      <c r="G696" s="4">
        <v>407.39</v>
      </c>
      <c r="H696" s="4">
        <v>9.85</v>
      </c>
      <c r="I696" s="45"/>
    </row>
    <row r="697" spans="2:9" x14ac:dyDescent="0.2">
      <c r="B697" s="2" t="s">
        <v>370</v>
      </c>
      <c r="C697" s="2" t="s">
        <v>371</v>
      </c>
      <c r="D697" s="2"/>
      <c r="E697" s="24" t="s">
        <v>0</v>
      </c>
      <c r="F697" s="24" t="s">
        <v>0</v>
      </c>
      <c r="G697" s="24">
        <v>152.38999999999999</v>
      </c>
      <c r="H697" s="24" t="s">
        <v>0</v>
      </c>
      <c r="I697" s="47"/>
    </row>
    <row r="698" spans="2:9" x14ac:dyDescent="0.2">
      <c r="B698" s="2" t="s">
        <v>390</v>
      </c>
      <c r="C698" s="2" t="s">
        <v>391</v>
      </c>
      <c r="D698" s="2"/>
      <c r="E698" s="24" t="s">
        <v>0</v>
      </c>
      <c r="F698" s="24" t="s">
        <v>0</v>
      </c>
      <c r="G698" s="24">
        <v>255</v>
      </c>
      <c r="H698" s="24" t="s">
        <v>0</v>
      </c>
      <c r="I698" s="47"/>
    </row>
    <row r="699" spans="2:9" x14ac:dyDescent="0.2">
      <c r="B699" s="53" t="s">
        <v>424</v>
      </c>
      <c r="C699" s="53"/>
      <c r="D699" s="53"/>
      <c r="E699" s="54">
        <v>5400545</v>
      </c>
      <c r="F699" s="54">
        <v>5400545</v>
      </c>
      <c r="G699" s="54">
        <v>2762154.09</v>
      </c>
      <c r="H699" s="54">
        <v>51.15</v>
      </c>
      <c r="I699" s="45"/>
    </row>
    <row r="700" spans="2:9" x14ac:dyDescent="0.2">
      <c r="B700" s="55" t="s">
        <v>160</v>
      </c>
      <c r="C700" s="55"/>
      <c r="D700" s="55"/>
      <c r="E700" s="56">
        <v>183329</v>
      </c>
      <c r="F700" s="56">
        <v>183329</v>
      </c>
      <c r="G700" s="56">
        <v>134723.78</v>
      </c>
      <c r="H700" s="56">
        <v>73.489999999999995</v>
      </c>
      <c r="I700" s="46"/>
    </row>
    <row r="701" spans="2:9" x14ac:dyDescent="0.2">
      <c r="B701" s="55" t="s">
        <v>161</v>
      </c>
      <c r="C701" s="55"/>
      <c r="D701" s="55"/>
      <c r="E701" s="56">
        <v>20</v>
      </c>
      <c r="F701" s="56">
        <v>20</v>
      </c>
      <c r="G701" s="56"/>
      <c r="H701" s="56"/>
      <c r="I701" s="46"/>
    </row>
    <row r="702" spans="2:9" x14ac:dyDescent="0.2">
      <c r="B702" s="55" t="s">
        <v>180</v>
      </c>
      <c r="C702" s="55"/>
      <c r="D702" s="55"/>
      <c r="E702" s="56">
        <v>2500</v>
      </c>
      <c r="F702" s="56">
        <v>2500</v>
      </c>
      <c r="G702" s="56"/>
      <c r="H702" s="56"/>
      <c r="I702" s="46"/>
    </row>
    <row r="703" spans="2:9" x14ac:dyDescent="0.2">
      <c r="B703" s="55" t="s">
        <v>164</v>
      </c>
      <c r="C703" s="55"/>
      <c r="D703" s="55"/>
      <c r="E703" s="56">
        <v>16500</v>
      </c>
      <c r="F703" s="56">
        <v>16500</v>
      </c>
      <c r="G703" s="56">
        <v>997.06</v>
      </c>
      <c r="H703" s="56">
        <v>6.04</v>
      </c>
      <c r="I703" s="46"/>
    </row>
    <row r="704" spans="2:9" x14ac:dyDescent="0.2">
      <c r="B704" s="55" t="s">
        <v>165</v>
      </c>
      <c r="C704" s="55"/>
      <c r="D704" s="55"/>
      <c r="E704" s="56">
        <v>305694</v>
      </c>
      <c r="F704" s="56">
        <v>305694</v>
      </c>
      <c r="G704" s="56">
        <v>164016.51</v>
      </c>
      <c r="H704" s="56">
        <v>53.65</v>
      </c>
      <c r="I704" s="46"/>
    </row>
    <row r="705" spans="2:9" x14ac:dyDescent="0.2">
      <c r="B705" s="55" t="s">
        <v>171</v>
      </c>
      <c r="C705" s="55"/>
      <c r="D705" s="55"/>
      <c r="E705" s="56">
        <v>73900</v>
      </c>
      <c r="F705" s="56">
        <v>73900</v>
      </c>
      <c r="G705" s="56">
        <v>33445.72</v>
      </c>
      <c r="H705" s="56">
        <v>45.26</v>
      </c>
      <c r="I705" s="46"/>
    </row>
    <row r="706" spans="2:9" x14ac:dyDescent="0.2">
      <c r="B706" s="55" t="s">
        <v>172</v>
      </c>
      <c r="C706" s="55"/>
      <c r="D706" s="55"/>
      <c r="E706" s="56"/>
      <c r="F706" s="56"/>
      <c r="G706" s="56">
        <v>3698</v>
      </c>
      <c r="H706" s="56" t="s">
        <v>0</v>
      </c>
      <c r="I706" s="46"/>
    </row>
    <row r="707" spans="2:9" x14ac:dyDescent="0.2">
      <c r="B707" s="55" t="s">
        <v>173</v>
      </c>
      <c r="C707" s="55"/>
      <c r="D707" s="55"/>
      <c r="E707" s="56">
        <v>4817200</v>
      </c>
      <c r="F707" s="56">
        <v>4817200</v>
      </c>
      <c r="G707" s="56">
        <v>2425273.02</v>
      </c>
      <c r="H707" s="56">
        <v>50.35</v>
      </c>
      <c r="I707" s="46"/>
    </row>
    <row r="708" spans="2:9" x14ac:dyDescent="0.2">
      <c r="B708" s="55" t="s">
        <v>175</v>
      </c>
      <c r="C708" s="55"/>
      <c r="D708" s="55"/>
      <c r="E708" s="56">
        <v>1300</v>
      </c>
      <c r="F708" s="56">
        <v>1300</v>
      </c>
      <c r="G708" s="56"/>
      <c r="H708" s="56"/>
      <c r="I708" s="46"/>
    </row>
    <row r="709" spans="2:9" x14ac:dyDescent="0.2">
      <c r="B709" s="55" t="s">
        <v>177</v>
      </c>
      <c r="C709" s="55"/>
      <c r="D709" s="55"/>
      <c r="E709" s="56">
        <v>102</v>
      </c>
      <c r="F709" s="56">
        <v>102</v>
      </c>
      <c r="G709" s="56"/>
      <c r="H709" s="56"/>
      <c r="I709" s="46"/>
    </row>
    <row r="710" spans="2:9" x14ac:dyDescent="0.2">
      <c r="B710" s="53" t="s">
        <v>425</v>
      </c>
      <c r="C710" s="53"/>
      <c r="D710" s="53"/>
      <c r="E710" s="54">
        <v>2691247</v>
      </c>
      <c r="F710" s="54">
        <v>2691247</v>
      </c>
      <c r="G710" s="54">
        <v>1325031.46</v>
      </c>
      <c r="H710" s="54">
        <v>49.23</v>
      </c>
      <c r="I710" s="45"/>
    </row>
    <row r="711" spans="2:9" x14ac:dyDescent="0.2">
      <c r="B711" s="55" t="s">
        <v>160</v>
      </c>
      <c r="C711" s="55"/>
      <c r="D711" s="55"/>
      <c r="E711" s="56">
        <v>60999</v>
      </c>
      <c r="F711" s="56">
        <v>60999</v>
      </c>
      <c r="G711" s="56">
        <v>47923.76</v>
      </c>
      <c r="H711" s="56">
        <v>78.56</v>
      </c>
      <c r="I711" s="46"/>
    </row>
    <row r="712" spans="2:9" x14ac:dyDescent="0.2">
      <c r="B712" s="55" t="s">
        <v>180</v>
      </c>
      <c r="C712" s="55"/>
      <c r="D712" s="55"/>
      <c r="E712" s="56">
        <v>500</v>
      </c>
      <c r="F712" s="56">
        <v>500</v>
      </c>
      <c r="G712" s="56"/>
      <c r="H712" s="56"/>
      <c r="I712" s="46"/>
    </row>
    <row r="713" spans="2:9" x14ac:dyDescent="0.2">
      <c r="B713" s="55" t="s">
        <v>164</v>
      </c>
      <c r="C713" s="55"/>
      <c r="D713" s="55"/>
      <c r="E713" s="56">
        <v>7500</v>
      </c>
      <c r="F713" s="56">
        <v>7500</v>
      </c>
      <c r="G713" s="56">
        <v>150</v>
      </c>
      <c r="H713" s="56">
        <v>2</v>
      </c>
      <c r="I713" s="46"/>
    </row>
    <row r="714" spans="2:9" x14ac:dyDescent="0.2">
      <c r="B714" s="55" t="s">
        <v>165</v>
      </c>
      <c r="C714" s="55"/>
      <c r="D714" s="55"/>
      <c r="E714" s="56">
        <v>132448</v>
      </c>
      <c r="F714" s="56">
        <v>132448</v>
      </c>
      <c r="G714" s="56">
        <v>74974.33</v>
      </c>
      <c r="H714" s="56">
        <v>56.61</v>
      </c>
      <c r="I714" s="46"/>
    </row>
    <row r="715" spans="2:9" x14ac:dyDescent="0.2">
      <c r="B715" s="55" t="s">
        <v>171</v>
      </c>
      <c r="C715" s="55"/>
      <c r="D715" s="55"/>
      <c r="E715" s="56">
        <v>43800</v>
      </c>
      <c r="F715" s="56">
        <v>43800</v>
      </c>
      <c r="G715" s="56">
        <v>18344.14</v>
      </c>
      <c r="H715" s="56">
        <v>41.88</v>
      </c>
      <c r="I715" s="46"/>
    </row>
    <row r="716" spans="2:9" x14ac:dyDescent="0.2">
      <c r="B716" s="55" t="s">
        <v>172</v>
      </c>
      <c r="C716" s="55"/>
      <c r="D716" s="55"/>
      <c r="E716" s="56"/>
      <c r="F716" s="56"/>
      <c r="G716" s="56">
        <v>3698</v>
      </c>
      <c r="H716" s="56" t="s">
        <v>0</v>
      </c>
      <c r="I716" s="46"/>
    </row>
    <row r="717" spans="2:9" x14ac:dyDescent="0.2">
      <c r="B717" s="55" t="s">
        <v>173</v>
      </c>
      <c r="C717" s="55"/>
      <c r="D717" s="55"/>
      <c r="E717" s="56">
        <v>2445200</v>
      </c>
      <c r="F717" s="56">
        <v>2445200</v>
      </c>
      <c r="G717" s="56">
        <v>1179941.23</v>
      </c>
      <c r="H717" s="56">
        <v>48.26</v>
      </c>
      <c r="I717" s="46"/>
    </row>
    <row r="718" spans="2:9" x14ac:dyDescent="0.2">
      <c r="B718" s="55" t="s">
        <v>175</v>
      </c>
      <c r="C718" s="55"/>
      <c r="D718" s="55"/>
      <c r="E718" s="56">
        <v>800</v>
      </c>
      <c r="F718" s="56">
        <v>800</v>
      </c>
      <c r="G718" s="56"/>
      <c r="H718" s="56"/>
      <c r="I718" s="46"/>
    </row>
    <row r="719" spans="2:9" x14ac:dyDescent="0.2">
      <c r="B719" s="62" t="s">
        <v>246</v>
      </c>
      <c r="C719" s="62" t="s">
        <v>247</v>
      </c>
      <c r="D719" s="62"/>
      <c r="E719" s="63">
        <v>2691247</v>
      </c>
      <c r="F719" s="63">
        <v>2691247</v>
      </c>
      <c r="G719" s="63">
        <v>1325031.46</v>
      </c>
      <c r="H719" s="63">
        <v>49.23</v>
      </c>
      <c r="I719" s="45"/>
    </row>
    <row r="720" spans="2:9" x14ac:dyDescent="0.2">
      <c r="B720" s="59" t="s">
        <v>426</v>
      </c>
      <c r="C720" s="59" t="s">
        <v>427</v>
      </c>
      <c r="D720" s="59"/>
      <c r="E720" s="60">
        <v>119947</v>
      </c>
      <c r="F720" s="60">
        <v>119947</v>
      </c>
      <c r="G720" s="60">
        <v>74974.33</v>
      </c>
      <c r="H720" s="60">
        <v>62.51</v>
      </c>
      <c r="I720" s="45"/>
    </row>
    <row r="721" spans="2:9" x14ac:dyDescent="0.2">
      <c r="B721" s="55" t="s">
        <v>165</v>
      </c>
      <c r="C721" s="55"/>
      <c r="D721" s="55"/>
      <c r="E721" s="56">
        <v>119947</v>
      </c>
      <c r="F721" s="56">
        <v>119947</v>
      </c>
      <c r="G721" s="56">
        <v>74974.33</v>
      </c>
      <c r="H721" s="56">
        <v>62.51</v>
      </c>
      <c r="I721" s="46"/>
    </row>
    <row r="722" spans="2:9" x14ac:dyDescent="0.2">
      <c r="B722" s="3" t="s">
        <v>216</v>
      </c>
      <c r="C722" s="3" t="s">
        <v>217</v>
      </c>
      <c r="D722" s="3"/>
      <c r="E722" s="4">
        <v>119447</v>
      </c>
      <c r="F722" s="4">
        <v>119447</v>
      </c>
      <c r="G722" s="4">
        <v>74588.490000000005</v>
      </c>
      <c r="H722" s="4">
        <v>62.44</v>
      </c>
      <c r="I722" s="45"/>
    </row>
    <row r="723" spans="2:9" x14ac:dyDescent="0.2">
      <c r="B723" s="2" t="s">
        <v>386</v>
      </c>
      <c r="C723" s="2" t="s">
        <v>387</v>
      </c>
      <c r="D723" s="2"/>
      <c r="E723" s="24" t="s">
        <v>0</v>
      </c>
      <c r="F723" s="24" t="s">
        <v>0</v>
      </c>
      <c r="G723" s="24">
        <v>3134.59</v>
      </c>
      <c r="H723" s="24" t="s">
        <v>0</v>
      </c>
      <c r="I723" s="47"/>
    </row>
    <row r="724" spans="2:9" x14ac:dyDescent="0.2">
      <c r="B724" s="2" t="s">
        <v>388</v>
      </c>
      <c r="C724" s="2" t="s">
        <v>389</v>
      </c>
      <c r="D724" s="2"/>
      <c r="E724" s="24" t="s">
        <v>0</v>
      </c>
      <c r="F724" s="24" t="s">
        <v>0</v>
      </c>
      <c r="G724" s="24">
        <v>295</v>
      </c>
      <c r="H724" s="24" t="s">
        <v>0</v>
      </c>
      <c r="I724" s="47"/>
    </row>
    <row r="725" spans="2:9" x14ac:dyDescent="0.2">
      <c r="B725" s="2" t="s">
        <v>392</v>
      </c>
      <c r="C725" s="2" t="s">
        <v>393</v>
      </c>
      <c r="D725" s="2"/>
      <c r="E725" s="24" t="s">
        <v>0</v>
      </c>
      <c r="F725" s="24" t="s">
        <v>0</v>
      </c>
      <c r="G725" s="24">
        <v>6244.47</v>
      </c>
      <c r="H725" s="24" t="s">
        <v>0</v>
      </c>
      <c r="I725" s="47"/>
    </row>
    <row r="726" spans="2:9" x14ac:dyDescent="0.2">
      <c r="B726" s="2" t="s">
        <v>396</v>
      </c>
      <c r="C726" s="2" t="s">
        <v>397</v>
      </c>
      <c r="D726" s="2"/>
      <c r="E726" s="24" t="s">
        <v>0</v>
      </c>
      <c r="F726" s="24" t="s">
        <v>0</v>
      </c>
      <c r="G726" s="24">
        <v>19180.48</v>
      </c>
      <c r="H726" s="24" t="s">
        <v>0</v>
      </c>
      <c r="I726" s="47"/>
    </row>
    <row r="727" spans="2:9" x14ac:dyDescent="0.2">
      <c r="B727" s="2" t="s">
        <v>398</v>
      </c>
      <c r="C727" s="2" t="s">
        <v>399</v>
      </c>
      <c r="D727" s="2"/>
      <c r="E727" s="24" t="s">
        <v>0</v>
      </c>
      <c r="F727" s="24" t="s">
        <v>0</v>
      </c>
      <c r="G727" s="24">
        <v>1625.2</v>
      </c>
      <c r="H727" s="24" t="s">
        <v>0</v>
      </c>
      <c r="I727" s="47"/>
    </row>
    <row r="728" spans="2:9" x14ac:dyDescent="0.2">
      <c r="B728" s="2" t="s">
        <v>380</v>
      </c>
      <c r="C728" s="2" t="s">
        <v>381</v>
      </c>
      <c r="D728" s="2"/>
      <c r="E728" s="24" t="s">
        <v>0</v>
      </c>
      <c r="F728" s="24" t="s">
        <v>0</v>
      </c>
      <c r="G728" s="24">
        <v>1208.75</v>
      </c>
      <c r="H728" s="24" t="s">
        <v>0</v>
      </c>
      <c r="I728" s="47"/>
    </row>
    <row r="729" spans="2:9" x14ac:dyDescent="0.2">
      <c r="B729" s="2" t="s">
        <v>400</v>
      </c>
      <c r="C729" s="2" t="s">
        <v>401</v>
      </c>
      <c r="D729" s="2"/>
      <c r="E729" s="24" t="s">
        <v>0</v>
      </c>
      <c r="F729" s="24" t="s">
        <v>0</v>
      </c>
      <c r="G729" s="24">
        <v>822.5</v>
      </c>
      <c r="H729" s="24" t="s">
        <v>0</v>
      </c>
      <c r="I729" s="47"/>
    </row>
    <row r="730" spans="2:9" x14ac:dyDescent="0.2">
      <c r="B730" s="2" t="s">
        <v>402</v>
      </c>
      <c r="C730" s="2" t="s">
        <v>403</v>
      </c>
      <c r="D730" s="2"/>
      <c r="E730" s="24" t="s">
        <v>0</v>
      </c>
      <c r="F730" s="24" t="s">
        <v>0</v>
      </c>
      <c r="G730" s="24">
        <v>24737.13</v>
      </c>
      <c r="H730" s="24" t="s">
        <v>0</v>
      </c>
      <c r="I730" s="47"/>
    </row>
    <row r="731" spans="2:9" x14ac:dyDescent="0.2">
      <c r="B731" s="2" t="s">
        <v>404</v>
      </c>
      <c r="C731" s="2" t="s">
        <v>405</v>
      </c>
      <c r="D731" s="2"/>
      <c r="E731" s="24" t="s">
        <v>0</v>
      </c>
      <c r="F731" s="24" t="s">
        <v>0</v>
      </c>
      <c r="G731" s="24">
        <v>7397.72</v>
      </c>
      <c r="H731" s="24" t="s">
        <v>0</v>
      </c>
      <c r="I731" s="47"/>
    </row>
    <row r="732" spans="2:9" x14ac:dyDescent="0.2">
      <c r="B732" s="2" t="s">
        <v>406</v>
      </c>
      <c r="C732" s="2" t="s">
        <v>407</v>
      </c>
      <c r="D732" s="2"/>
      <c r="E732" s="24" t="s">
        <v>0</v>
      </c>
      <c r="F732" s="24" t="s">
        <v>0</v>
      </c>
      <c r="G732" s="24">
        <v>2107.5100000000002</v>
      </c>
      <c r="H732" s="24" t="s">
        <v>0</v>
      </c>
      <c r="I732" s="47"/>
    </row>
    <row r="733" spans="2:9" x14ac:dyDescent="0.2">
      <c r="B733" s="2" t="s">
        <v>410</v>
      </c>
      <c r="C733" s="2" t="s">
        <v>411</v>
      </c>
      <c r="D733" s="2"/>
      <c r="E733" s="24" t="s">
        <v>0</v>
      </c>
      <c r="F733" s="24" t="s">
        <v>0</v>
      </c>
      <c r="G733" s="24">
        <v>3301.19</v>
      </c>
      <c r="H733" s="24" t="s">
        <v>0</v>
      </c>
      <c r="I733" s="47"/>
    </row>
    <row r="734" spans="2:9" x14ac:dyDescent="0.2">
      <c r="B734" s="2" t="s">
        <v>220</v>
      </c>
      <c r="C734" s="2" t="s">
        <v>221</v>
      </c>
      <c r="D734" s="2"/>
      <c r="E734" s="24" t="s">
        <v>0</v>
      </c>
      <c r="F734" s="24" t="s">
        <v>0</v>
      </c>
      <c r="G734" s="24">
        <v>262.5</v>
      </c>
      <c r="H734" s="24" t="s">
        <v>0</v>
      </c>
      <c r="I734" s="47"/>
    </row>
    <row r="735" spans="2:9" x14ac:dyDescent="0.2">
      <c r="B735" s="2" t="s">
        <v>412</v>
      </c>
      <c r="C735" s="2" t="s">
        <v>413</v>
      </c>
      <c r="D735" s="2"/>
      <c r="E735" s="24" t="s">
        <v>0</v>
      </c>
      <c r="F735" s="24" t="s">
        <v>0</v>
      </c>
      <c r="G735" s="24">
        <v>892.01</v>
      </c>
      <c r="H735" s="24" t="s">
        <v>0</v>
      </c>
      <c r="I735" s="47"/>
    </row>
    <row r="736" spans="2:9" x14ac:dyDescent="0.2">
      <c r="B736" s="2" t="s">
        <v>222</v>
      </c>
      <c r="C736" s="2" t="s">
        <v>223</v>
      </c>
      <c r="D736" s="2"/>
      <c r="E736" s="24" t="s">
        <v>0</v>
      </c>
      <c r="F736" s="24" t="s">
        <v>0</v>
      </c>
      <c r="G736" s="24">
        <v>2128.34</v>
      </c>
      <c r="H736" s="24" t="s">
        <v>0</v>
      </c>
      <c r="I736" s="47"/>
    </row>
    <row r="737" spans="2:9" x14ac:dyDescent="0.2">
      <c r="B737" s="2" t="s">
        <v>414</v>
      </c>
      <c r="C737" s="2" t="s">
        <v>415</v>
      </c>
      <c r="D737" s="2"/>
      <c r="E737" s="24" t="s">
        <v>0</v>
      </c>
      <c r="F737" s="24" t="s">
        <v>0</v>
      </c>
      <c r="G737" s="24">
        <v>660.1</v>
      </c>
      <c r="H737" s="24" t="s">
        <v>0</v>
      </c>
      <c r="I737" s="47"/>
    </row>
    <row r="738" spans="2:9" x14ac:dyDescent="0.2">
      <c r="B738" s="2" t="s">
        <v>428</v>
      </c>
      <c r="C738" s="2" t="s">
        <v>429</v>
      </c>
      <c r="D738" s="2"/>
      <c r="E738" s="24" t="s">
        <v>0</v>
      </c>
      <c r="F738" s="24" t="s">
        <v>0</v>
      </c>
      <c r="G738" s="24">
        <v>275</v>
      </c>
      <c r="H738" s="24" t="s">
        <v>0</v>
      </c>
      <c r="I738" s="47"/>
    </row>
    <row r="739" spans="2:9" x14ac:dyDescent="0.2">
      <c r="B739" s="2" t="s">
        <v>228</v>
      </c>
      <c r="C739" s="2" t="s">
        <v>229</v>
      </c>
      <c r="D739" s="2"/>
      <c r="E739" s="24" t="s">
        <v>0</v>
      </c>
      <c r="F739" s="24" t="s">
        <v>0</v>
      </c>
      <c r="G739" s="24">
        <v>316</v>
      </c>
      <c r="H739" s="24" t="s">
        <v>0</v>
      </c>
      <c r="I739" s="47"/>
    </row>
    <row r="740" spans="2:9" x14ac:dyDescent="0.2">
      <c r="B740" s="3" t="s">
        <v>376</v>
      </c>
      <c r="C740" s="3" t="s">
        <v>377</v>
      </c>
      <c r="D740" s="3"/>
      <c r="E740" s="4">
        <v>500</v>
      </c>
      <c r="F740" s="4">
        <v>500</v>
      </c>
      <c r="G740" s="4">
        <v>385.84</v>
      </c>
      <c r="H740" s="4">
        <v>77.17</v>
      </c>
      <c r="I740" s="45"/>
    </row>
    <row r="741" spans="2:9" x14ac:dyDescent="0.2">
      <c r="B741" s="2" t="s">
        <v>378</v>
      </c>
      <c r="C741" s="2" t="s">
        <v>379</v>
      </c>
      <c r="D741" s="2"/>
      <c r="E741" s="24" t="s">
        <v>0</v>
      </c>
      <c r="F741" s="24" t="s">
        <v>0</v>
      </c>
      <c r="G741" s="24">
        <v>385.84</v>
      </c>
      <c r="H741" s="24" t="s">
        <v>0</v>
      </c>
      <c r="I741" s="47"/>
    </row>
    <row r="742" spans="2:9" x14ac:dyDescent="0.2">
      <c r="B742" s="59" t="s">
        <v>430</v>
      </c>
      <c r="C742" s="59" t="s">
        <v>431</v>
      </c>
      <c r="D742" s="59"/>
      <c r="E742" s="60">
        <v>2463200</v>
      </c>
      <c r="F742" s="60">
        <v>2463200</v>
      </c>
      <c r="G742" s="60">
        <v>1204351.72</v>
      </c>
      <c r="H742" s="60">
        <v>48.89</v>
      </c>
      <c r="I742" s="45"/>
    </row>
    <row r="743" spans="2:9" x14ac:dyDescent="0.2">
      <c r="B743" s="55" t="s">
        <v>160</v>
      </c>
      <c r="C743" s="55"/>
      <c r="D743" s="55"/>
      <c r="E743" s="56">
        <v>400</v>
      </c>
      <c r="F743" s="56">
        <v>400</v>
      </c>
      <c r="G743" s="56">
        <v>2218.35</v>
      </c>
      <c r="H743" s="56">
        <v>554.59</v>
      </c>
      <c r="I743" s="46"/>
    </row>
    <row r="744" spans="2:9" x14ac:dyDescent="0.2">
      <c r="B744" s="3" t="s">
        <v>214</v>
      </c>
      <c r="C744" s="3" t="s">
        <v>215</v>
      </c>
      <c r="D744" s="3"/>
      <c r="E744" s="4"/>
      <c r="F744" s="4"/>
      <c r="G744" s="4">
        <v>2218.35</v>
      </c>
      <c r="H744" s="4" t="s">
        <v>0</v>
      </c>
      <c r="I744" s="45"/>
    </row>
    <row r="745" spans="2:9" x14ac:dyDescent="0.2">
      <c r="B745" s="2" t="s">
        <v>364</v>
      </c>
      <c r="C745" s="2" t="s">
        <v>365</v>
      </c>
      <c r="D745" s="2"/>
      <c r="E745" s="24" t="s">
        <v>0</v>
      </c>
      <c r="F745" s="24" t="s">
        <v>0</v>
      </c>
      <c r="G745" s="24">
        <v>2018.35</v>
      </c>
      <c r="H745" s="24" t="s">
        <v>0</v>
      </c>
      <c r="I745" s="47"/>
    </row>
    <row r="746" spans="2:9" x14ac:dyDescent="0.2">
      <c r="B746" s="2" t="s">
        <v>366</v>
      </c>
      <c r="C746" s="2" t="s">
        <v>367</v>
      </c>
      <c r="D746" s="2"/>
      <c r="E746" s="24" t="s">
        <v>0</v>
      </c>
      <c r="F746" s="24" t="s">
        <v>0</v>
      </c>
      <c r="G746" s="24">
        <v>200</v>
      </c>
      <c r="H746" s="24" t="s">
        <v>0</v>
      </c>
      <c r="I746" s="47"/>
    </row>
    <row r="747" spans="2:9" x14ac:dyDescent="0.2">
      <c r="B747" s="3" t="s">
        <v>216</v>
      </c>
      <c r="C747" s="3" t="s">
        <v>217</v>
      </c>
      <c r="D747" s="3"/>
      <c r="E747" s="4">
        <v>400</v>
      </c>
      <c r="F747" s="4">
        <v>400</v>
      </c>
      <c r="G747" s="4"/>
      <c r="H747" s="4"/>
      <c r="I747" s="45"/>
    </row>
    <row r="748" spans="2:9" x14ac:dyDescent="0.2">
      <c r="B748" s="55" t="s">
        <v>180</v>
      </c>
      <c r="C748" s="55"/>
      <c r="D748" s="55"/>
      <c r="E748" s="56">
        <v>500</v>
      </c>
      <c r="F748" s="56">
        <v>500</v>
      </c>
      <c r="G748" s="56"/>
      <c r="H748" s="56"/>
      <c r="I748" s="46"/>
    </row>
    <row r="749" spans="2:9" x14ac:dyDescent="0.2">
      <c r="B749" s="3" t="s">
        <v>216</v>
      </c>
      <c r="C749" s="3" t="s">
        <v>217</v>
      </c>
      <c r="D749" s="3"/>
      <c r="E749" s="4">
        <v>500</v>
      </c>
      <c r="F749" s="4">
        <v>500</v>
      </c>
      <c r="G749" s="4"/>
      <c r="H749" s="4"/>
      <c r="I749" s="45"/>
    </row>
    <row r="750" spans="2:9" x14ac:dyDescent="0.2">
      <c r="B750" s="55" t="s">
        <v>164</v>
      </c>
      <c r="C750" s="55"/>
      <c r="D750" s="55"/>
      <c r="E750" s="56">
        <v>7500</v>
      </c>
      <c r="F750" s="56">
        <v>7500</v>
      </c>
      <c r="G750" s="56">
        <v>150</v>
      </c>
      <c r="H750" s="56">
        <v>2</v>
      </c>
      <c r="I750" s="46"/>
    </row>
    <row r="751" spans="2:9" x14ac:dyDescent="0.2">
      <c r="B751" s="3" t="s">
        <v>216</v>
      </c>
      <c r="C751" s="3" t="s">
        <v>217</v>
      </c>
      <c r="D751" s="3"/>
      <c r="E751" s="4">
        <v>7500</v>
      </c>
      <c r="F751" s="4">
        <v>7500</v>
      </c>
      <c r="G751" s="4">
        <v>150</v>
      </c>
      <c r="H751" s="4">
        <v>2</v>
      </c>
      <c r="I751" s="45"/>
    </row>
    <row r="752" spans="2:9" x14ac:dyDescent="0.2">
      <c r="B752" s="2" t="s">
        <v>402</v>
      </c>
      <c r="C752" s="2" t="s">
        <v>403</v>
      </c>
      <c r="D752" s="2"/>
      <c r="E752" s="24" t="s">
        <v>0</v>
      </c>
      <c r="F752" s="24" t="s">
        <v>0</v>
      </c>
      <c r="G752" s="24">
        <v>150</v>
      </c>
      <c r="H752" s="24" t="s">
        <v>0</v>
      </c>
      <c r="I752" s="47"/>
    </row>
    <row r="753" spans="2:9" x14ac:dyDescent="0.2">
      <c r="B753" s="55" t="s">
        <v>171</v>
      </c>
      <c r="C753" s="55"/>
      <c r="D753" s="55"/>
      <c r="E753" s="56">
        <v>38800</v>
      </c>
      <c r="F753" s="56">
        <v>38800</v>
      </c>
      <c r="G753" s="56">
        <v>18344.14</v>
      </c>
      <c r="H753" s="56">
        <v>47.28</v>
      </c>
      <c r="I753" s="46"/>
    </row>
    <row r="754" spans="2:9" x14ac:dyDescent="0.2">
      <c r="B754" s="3" t="s">
        <v>216</v>
      </c>
      <c r="C754" s="3" t="s">
        <v>217</v>
      </c>
      <c r="D754" s="3"/>
      <c r="E754" s="4">
        <v>38500</v>
      </c>
      <c r="F754" s="4">
        <v>38500</v>
      </c>
      <c r="G754" s="4">
        <v>18344.14</v>
      </c>
      <c r="H754" s="4">
        <v>47.65</v>
      </c>
      <c r="I754" s="45"/>
    </row>
    <row r="755" spans="2:9" x14ac:dyDescent="0.2">
      <c r="B755" s="2" t="s">
        <v>386</v>
      </c>
      <c r="C755" s="2" t="s">
        <v>387</v>
      </c>
      <c r="D755" s="2"/>
      <c r="E755" s="24" t="s">
        <v>0</v>
      </c>
      <c r="F755" s="24" t="s">
        <v>0</v>
      </c>
      <c r="G755" s="24">
        <v>730.92</v>
      </c>
      <c r="H755" s="24" t="s">
        <v>0</v>
      </c>
      <c r="I755" s="47"/>
    </row>
    <row r="756" spans="2:9" x14ac:dyDescent="0.2">
      <c r="B756" s="2" t="s">
        <v>392</v>
      </c>
      <c r="C756" s="2" t="s">
        <v>393</v>
      </c>
      <c r="D756" s="2"/>
      <c r="E756" s="24" t="s">
        <v>0</v>
      </c>
      <c r="F756" s="24" t="s">
        <v>0</v>
      </c>
      <c r="G756" s="24">
        <v>819.97</v>
      </c>
      <c r="H756" s="24" t="s">
        <v>0</v>
      </c>
      <c r="I756" s="47"/>
    </row>
    <row r="757" spans="2:9" x14ac:dyDescent="0.2">
      <c r="B757" s="2" t="s">
        <v>394</v>
      </c>
      <c r="C757" s="2" t="s">
        <v>395</v>
      </c>
      <c r="D757" s="2"/>
      <c r="E757" s="24" t="s">
        <v>0</v>
      </c>
      <c r="F757" s="24" t="s">
        <v>0</v>
      </c>
      <c r="G757" s="24">
        <v>75.400000000000006</v>
      </c>
      <c r="H757" s="24" t="s">
        <v>0</v>
      </c>
      <c r="I757" s="47"/>
    </row>
    <row r="758" spans="2:9" x14ac:dyDescent="0.2">
      <c r="B758" s="2" t="s">
        <v>396</v>
      </c>
      <c r="C758" s="2" t="s">
        <v>397</v>
      </c>
      <c r="D758" s="2"/>
      <c r="E758" s="24" t="s">
        <v>0</v>
      </c>
      <c r="F758" s="24" t="s">
        <v>0</v>
      </c>
      <c r="G758" s="24">
        <v>295.76</v>
      </c>
      <c r="H758" s="24" t="s">
        <v>0</v>
      </c>
      <c r="I758" s="47"/>
    </row>
    <row r="759" spans="2:9" x14ac:dyDescent="0.2">
      <c r="B759" s="2" t="s">
        <v>402</v>
      </c>
      <c r="C759" s="2" t="s">
        <v>403</v>
      </c>
      <c r="D759" s="2"/>
      <c r="E759" s="24" t="s">
        <v>0</v>
      </c>
      <c r="F759" s="24" t="s">
        <v>0</v>
      </c>
      <c r="G759" s="24">
        <v>9970.09</v>
      </c>
      <c r="H759" s="24" t="s">
        <v>0</v>
      </c>
      <c r="I759" s="47"/>
    </row>
    <row r="760" spans="2:9" x14ac:dyDescent="0.2">
      <c r="B760" s="2" t="s">
        <v>404</v>
      </c>
      <c r="C760" s="2" t="s">
        <v>405</v>
      </c>
      <c r="D760" s="2"/>
      <c r="E760" s="24" t="s">
        <v>0</v>
      </c>
      <c r="F760" s="24" t="s">
        <v>0</v>
      </c>
      <c r="G760" s="24">
        <v>1074</v>
      </c>
      <c r="H760" s="24" t="s">
        <v>0</v>
      </c>
      <c r="I760" s="47"/>
    </row>
    <row r="761" spans="2:9" x14ac:dyDescent="0.2">
      <c r="B761" s="2" t="s">
        <v>406</v>
      </c>
      <c r="C761" s="2" t="s">
        <v>407</v>
      </c>
      <c r="D761" s="2"/>
      <c r="E761" s="24" t="s">
        <v>0</v>
      </c>
      <c r="F761" s="24" t="s">
        <v>0</v>
      </c>
      <c r="G761" s="24">
        <v>70.08</v>
      </c>
      <c r="H761" s="24" t="s">
        <v>0</v>
      </c>
      <c r="I761" s="47"/>
    </row>
    <row r="762" spans="2:9" x14ac:dyDescent="0.2">
      <c r="B762" s="2" t="s">
        <v>220</v>
      </c>
      <c r="C762" s="2" t="s">
        <v>221</v>
      </c>
      <c r="D762" s="2"/>
      <c r="E762" s="24" t="s">
        <v>0</v>
      </c>
      <c r="F762" s="24" t="s">
        <v>0</v>
      </c>
      <c r="G762" s="24">
        <v>907.47</v>
      </c>
      <c r="H762" s="24" t="s">
        <v>0</v>
      </c>
      <c r="I762" s="47"/>
    </row>
    <row r="763" spans="2:9" x14ac:dyDescent="0.2">
      <c r="B763" s="2" t="s">
        <v>222</v>
      </c>
      <c r="C763" s="2" t="s">
        <v>223</v>
      </c>
      <c r="D763" s="2"/>
      <c r="E763" s="24" t="s">
        <v>0</v>
      </c>
      <c r="F763" s="24" t="s">
        <v>0</v>
      </c>
      <c r="G763" s="24">
        <v>979.45</v>
      </c>
      <c r="H763" s="24" t="s">
        <v>0</v>
      </c>
      <c r="I763" s="47"/>
    </row>
    <row r="764" spans="2:9" x14ac:dyDescent="0.2">
      <c r="B764" s="2" t="s">
        <v>428</v>
      </c>
      <c r="C764" s="2" t="s">
        <v>429</v>
      </c>
      <c r="D764" s="2"/>
      <c r="E764" s="24" t="s">
        <v>0</v>
      </c>
      <c r="F764" s="24" t="s">
        <v>0</v>
      </c>
      <c r="G764" s="24">
        <v>1130</v>
      </c>
      <c r="H764" s="24" t="s">
        <v>0</v>
      </c>
      <c r="I764" s="47"/>
    </row>
    <row r="765" spans="2:9" x14ac:dyDescent="0.2">
      <c r="B765" s="2" t="s">
        <v>228</v>
      </c>
      <c r="C765" s="2" t="s">
        <v>229</v>
      </c>
      <c r="D765" s="2"/>
      <c r="E765" s="24" t="s">
        <v>0</v>
      </c>
      <c r="F765" s="24" t="s">
        <v>0</v>
      </c>
      <c r="G765" s="24">
        <v>2291</v>
      </c>
      <c r="H765" s="24" t="s">
        <v>0</v>
      </c>
      <c r="I765" s="47"/>
    </row>
    <row r="766" spans="2:9" x14ac:dyDescent="0.2">
      <c r="B766" s="3" t="s">
        <v>376</v>
      </c>
      <c r="C766" s="3" t="s">
        <v>377</v>
      </c>
      <c r="D766" s="3"/>
      <c r="E766" s="4">
        <v>300</v>
      </c>
      <c r="F766" s="4">
        <v>300</v>
      </c>
      <c r="G766" s="4"/>
      <c r="H766" s="4"/>
      <c r="I766" s="45"/>
    </row>
    <row r="767" spans="2:9" x14ac:dyDescent="0.2">
      <c r="B767" s="55" t="s">
        <v>172</v>
      </c>
      <c r="C767" s="55"/>
      <c r="D767" s="55"/>
      <c r="E767" s="56"/>
      <c r="F767" s="56"/>
      <c r="G767" s="56">
        <v>3698</v>
      </c>
      <c r="H767" s="56" t="s">
        <v>0</v>
      </c>
      <c r="I767" s="46"/>
    </row>
    <row r="768" spans="2:9" x14ac:dyDescent="0.2">
      <c r="B768" s="3" t="s">
        <v>216</v>
      </c>
      <c r="C768" s="3" t="s">
        <v>217</v>
      </c>
      <c r="D768" s="3"/>
      <c r="E768" s="4"/>
      <c r="F768" s="4"/>
      <c r="G768" s="4">
        <v>3698</v>
      </c>
      <c r="H768" s="4" t="s">
        <v>0</v>
      </c>
      <c r="I768" s="45"/>
    </row>
    <row r="769" spans="2:9" x14ac:dyDescent="0.2">
      <c r="B769" s="2" t="s">
        <v>220</v>
      </c>
      <c r="C769" s="2" t="s">
        <v>221</v>
      </c>
      <c r="D769" s="2"/>
      <c r="E769" s="24"/>
      <c r="F769" s="24"/>
      <c r="G769" s="24">
        <v>3698</v>
      </c>
      <c r="H769" s="24" t="s">
        <v>0</v>
      </c>
      <c r="I769" s="47"/>
    </row>
    <row r="770" spans="2:9" x14ac:dyDescent="0.2">
      <c r="B770" s="55" t="s">
        <v>173</v>
      </c>
      <c r="C770" s="55"/>
      <c r="D770" s="55"/>
      <c r="E770" s="56">
        <v>2415200</v>
      </c>
      <c r="F770" s="56">
        <v>2415200</v>
      </c>
      <c r="G770" s="56">
        <v>1179941.23</v>
      </c>
      <c r="H770" s="56">
        <v>48.85</v>
      </c>
      <c r="I770" s="46"/>
    </row>
    <row r="771" spans="2:9" x14ac:dyDescent="0.2">
      <c r="B771" s="3" t="s">
        <v>214</v>
      </c>
      <c r="C771" s="3" t="s">
        <v>215</v>
      </c>
      <c r="D771" s="3"/>
      <c r="E771" s="4">
        <v>2170000</v>
      </c>
      <c r="F771" s="4">
        <v>2170000</v>
      </c>
      <c r="G771" s="4">
        <v>1070041.31</v>
      </c>
      <c r="H771" s="4">
        <v>49.31</v>
      </c>
      <c r="I771" s="45"/>
    </row>
    <row r="772" spans="2:9" x14ac:dyDescent="0.2">
      <c r="B772" s="2" t="s">
        <v>364</v>
      </c>
      <c r="C772" s="2" t="s">
        <v>365</v>
      </c>
      <c r="D772" s="2"/>
      <c r="E772" s="24" t="s">
        <v>0</v>
      </c>
      <c r="F772" s="24" t="s">
        <v>0</v>
      </c>
      <c r="G772" s="24">
        <v>863239.53</v>
      </c>
      <c r="H772" s="24" t="s">
        <v>0</v>
      </c>
      <c r="I772" s="47"/>
    </row>
    <row r="773" spans="2:9" x14ac:dyDescent="0.2">
      <c r="B773" s="2" t="s">
        <v>382</v>
      </c>
      <c r="C773" s="2" t="s">
        <v>383</v>
      </c>
      <c r="D773" s="2"/>
      <c r="E773" s="24" t="s">
        <v>0</v>
      </c>
      <c r="F773" s="24" t="s">
        <v>0</v>
      </c>
      <c r="G773" s="24">
        <v>21859.599999999999</v>
      </c>
      <c r="H773" s="24" t="s">
        <v>0</v>
      </c>
      <c r="I773" s="47"/>
    </row>
    <row r="774" spans="2:9" x14ac:dyDescent="0.2">
      <c r="B774" s="2" t="s">
        <v>384</v>
      </c>
      <c r="C774" s="2" t="s">
        <v>385</v>
      </c>
      <c r="D774" s="2"/>
      <c r="E774" s="24" t="s">
        <v>0</v>
      </c>
      <c r="F774" s="24" t="s">
        <v>0</v>
      </c>
      <c r="G774" s="24">
        <v>7483.1</v>
      </c>
      <c r="H774" s="24" t="s">
        <v>0</v>
      </c>
      <c r="I774" s="47"/>
    </row>
    <row r="775" spans="2:9" x14ac:dyDescent="0.2">
      <c r="B775" s="2" t="s">
        <v>366</v>
      </c>
      <c r="C775" s="2" t="s">
        <v>367</v>
      </c>
      <c r="D775" s="2"/>
      <c r="E775" s="24" t="s">
        <v>0</v>
      </c>
      <c r="F775" s="24" t="s">
        <v>0</v>
      </c>
      <c r="G775" s="24">
        <v>35613.26</v>
      </c>
      <c r="H775" s="24" t="s">
        <v>0</v>
      </c>
      <c r="I775" s="47"/>
    </row>
    <row r="776" spans="2:9" x14ac:dyDescent="0.2">
      <c r="B776" s="2" t="s">
        <v>432</v>
      </c>
      <c r="C776" s="2" t="s">
        <v>433</v>
      </c>
      <c r="D776" s="2"/>
      <c r="E776" s="24" t="s">
        <v>0</v>
      </c>
      <c r="F776" s="24" t="s">
        <v>0</v>
      </c>
      <c r="G776" s="24">
        <v>574.88</v>
      </c>
      <c r="H776" s="24" t="s">
        <v>0</v>
      </c>
      <c r="I776" s="47"/>
    </row>
    <row r="777" spans="2:9" x14ac:dyDescent="0.2">
      <c r="B777" s="2" t="s">
        <v>368</v>
      </c>
      <c r="C777" s="2" t="s">
        <v>369</v>
      </c>
      <c r="D777" s="2"/>
      <c r="E777" s="24" t="s">
        <v>0</v>
      </c>
      <c r="F777" s="24" t="s">
        <v>0</v>
      </c>
      <c r="G777" s="24">
        <v>141270.94</v>
      </c>
      <c r="H777" s="24" t="s">
        <v>0</v>
      </c>
      <c r="I777" s="47"/>
    </row>
    <row r="778" spans="2:9" x14ac:dyDescent="0.2">
      <c r="B778" s="3" t="s">
        <v>216</v>
      </c>
      <c r="C778" s="3" t="s">
        <v>217</v>
      </c>
      <c r="D778" s="3"/>
      <c r="E778" s="4">
        <v>215200</v>
      </c>
      <c r="F778" s="4">
        <v>215200</v>
      </c>
      <c r="G778" s="4">
        <v>109899.92</v>
      </c>
      <c r="H778" s="4">
        <v>51.07</v>
      </c>
      <c r="I778" s="45"/>
    </row>
    <row r="779" spans="2:9" x14ac:dyDescent="0.2">
      <c r="B779" s="2" t="s">
        <v>386</v>
      </c>
      <c r="C779" s="2" t="s">
        <v>387</v>
      </c>
      <c r="D779" s="2"/>
      <c r="E779" s="24" t="s">
        <v>0</v>
      </c>
      <c r="F779" s="24" t="s">
        <v>0</v>
      </c>
      <c r="G779" s="24">
        <v>479.8</v>
      </c>
      <c r="H779" s="24" t="s">
        <v>0</v>
      </c>
      <c r="I779" s="47"/>
    </row>
    <row r="780" spans="2:9" x14ac:dyDescent="0.2">
      <c r="B780" s="2" t="s">
        <v>370</v>
      </c>
      <c r="C780" s="2" t="s">
        <v>371</v>
      </c>
      <c r="D780" s="2"/>
      <c r="E780" s="24" t="s">
        <v>0</v>
      </c>
      <c r="F780" s="24" t="s">
        <v>0</v>
      </c>
      <c r="G780" s="24">
        <v>40438.769999999997</v>
      </c>
      <c r="H780" s="24" t="s">
        <v>0</v>
      </c>
      <c r="I780" s="47"/>
    </row>
    <row r="781" spans="2:9" x14ac:dyDescent="0.2">
      <c r="B781" s="2" t="s">
        <v>392</v>
      </c>
      <c r="C781" s="2" t="s">
        <v>393</v>
      </c>
      <c r="D781" s="2"/>
      <c r="E781" s="24" t="s">
        <v>0</v>
      </c>
      <c r="F781" s="24" t="s">
        <v>0</v>
      </c>
      <c r="G781" s="24">
        <v>2675.5</v>
      </c>
      <c r="H781" s="24" t="s">
        <v>0</v>
      </c>
      <c r="I781" s="47"/>
    </row>
    <row r="782" spans="2:9" x14ac:dyDescent="0.2">
      <c r="B782" s="2" t="s">
        <v>394</v>
      </c>
      <c r="C782" s="2" t="s">
        <v>395</v>
      </c>
      <c r="D782" s="2"/>
      <c r="E782" s="24" t="s">
        <v>0</v>
      </c>
      <c r="F782" s="24" t="s">
        <v>0</v>
      </c>
      <c r="G782" s="24">
        <v>52323.5</v>
      </c>
      <c r="H782" s="24" t="s">
        <v>0</v>
      </c>
      <c r="I782" s="47"/>
    </row>
    <row r="783" spans="2:9" x14ac:dyDescent="0.2">
      <c r="B783" s="2" t="s">
        <v>380</v>
      </c>
      <c r="C783" s="2" t="s">
        <v>381</v>
      </c>
      <c r="D783" s="2"/>
      <c r="E783" s="24" t="s">
        <v>0</v>
      </c>
      <c r="F783" s="24" t="s">
        <v>0</v>
      </c>
      <c r="G783" s="24">
        <v>2838.7</v>
      </c>
      <c r="H783" s="24" t="s">
        <v>0</v>
      </c>
      <c r="I783" s="47"/>
    </row>
    <row r="784" spans="2:9" x14ac:dyDescent="0.2">
      <c r="B784" s="2" t="s">
        <v>402</v>
      </c>
      <c r="C784" s="2" t="s">
        <v>403</v>
      </c>
      <c r="D784" s="2"/>
      <c r="E784" s="24" t="s">
        <v>0</v>
      </c>
      <c r="F784" s="24" t="s">
        <v>0</v>
      </c>
      <c r="G784" s="24">
        <v>1500</v>
      </c>
      <c r="H784" s="24" t="s">
        <v>0</v>
      </c>
      <c r="I784" s="47"/>
    </row>
    <row r="785" spans="2:9" x14ac:dyDescent="0.2">
      <c r="B785" s="2" t="s">
        <v>220</v>
      </c>
      <c r="C785" s="2" t="s">
        <v>221</v>
      </c>
      <c r="D785" s="2"/>
      <c r="E785" s="24" t="s">
        <v>0</v>
      </c>
      <c r="F785" s="24" t="s">
        <v>0</v>
      </c>
      <c r="G785" s="24">
        <v>6960</v>
      </c>
      <c r="H785" s="24" t="s">
        <v>0</v>
      </c>
      <c r="I785" s="47"/>
    </row>
    <row r="786" spans="2:9" x14ac:dyDescent="0.2">
      <c r="B786" s="2" t="s">
        <v>416</v>
      </c>
      <c r="C786" s="2" t="s">
        <v>417</v>
      </c>
      <c r="D786" s="2"/>
      <c r="E786" s="24" t="s">
        <v>0</v>
      </c>
      <c r="F786" s="24" t="s">
        <v>0</v>
      </c>
      <c r="G786" s="24">
        <v>1138</v>
      </c>
      <c r="H786" s="24" t="s">
        <v>0</v>
      </c>
      <c r="I786" s="47"/>
    </row>
    <row r="787" spans="2:9" x14ac:dyDescent="0.2">
      <c r="B787" s="2" t="s">
        <v>228</v>
      </c>
      <c r="C787" s="2" t="s">
        <v>229</v>
      </c>
      <c r="D787" s="2"/>
      <c r="E787" s="24" t="s">
        <v>0</v>
      </c>
      <c r="F787" s="24" t="s">
        <v>0</v>
      </c>
      <c r="G787" s="24">
        <v>1545.65</v>
      </c>
      <c r="H787" s="24" t="s">
        <v>0</v>
      </c>
      <c r="I787" s="47"/>
    </row>
    <row r="788" spans="2:9" x14ac:dyDescent="0.2">
      <c r="B788" s="3" t="s">
        <v>256</v>
      </c>
      <c r="C788" s="3" t="s">
        <v>257</v>
      </c>
      <c r="D788" s="3"/>
      <c r="E788" s="4">
        <v>30000</v>
      </c>
      <c r="F788" s="4">
        <v>30000</v>
      </c>
      <c r="G788" s="4"/>
      <c r="H788" s="4"/>
      <c r="I788" s="45"/>
    </row>
    <row r="789" spans="2:9" x14ac:dyDescent="0.2">
      <c r="B789" s="55" t="s">
        <v>175</v>
      </c>
      <c r="C789" s="55"/>
      <c r="D789" s="55"/>
      <c r="E789" s="56">
        <v>800</v>
      </c>
      <c r="F789" s="56">
        <v>800</v>
      </c>
      <c r="G789" s="56"/>
      <c r="H789" s="56"/>
      <c r="I789" s="46"/>
    </row>
    <row r="790" spans="2:9" x14ac:dyDescent="0.2">
      <c r="B790" s="3" t="s">
        <v>230</v>
      </c>
      <c r="C790" s="3" t="s">
        <v>231</v>
      </c>
      <c r="D790" s="3"/>
      <c r="E790" s="4">
        <v>800</v>
      </c>
      <c r="F790" s="4">
        <v>800</v>
      </c>
      <c r="G790" s="4"/>
      <c r="H790" s="4"/>
      <c r="I790" s="45"/>
    </row>
    <row r="791" spans="2:9" x14ac:dyDescent="0.2">
      <c r="B791" s="59" t="s">
        <v>434</v>
      </c>
      <c r="C791" s="59" t="s">
        <v>435</v>
      </c>
      <c r="D791" s="59"/>
      <c r="E791" s="60">
        <v>14600</v>
      </c>
      <c r="F791" s="60">
        <v>14600</v>
      </c>
      <c r="G791" s="60">
        <v>7444.7</v>
      </c>
      <c r="H791" s="60">
        <v>50.99</v>
      </c>
      <c r="I791" s="45"/>
    </row>
    <row r="792" spans="2:9" x14ac:dyDescent="0.2">
      <c r="B792" s="55" t="s">
        <v>160</v>
      </c>
      <c r="C792" s="55"/>
      <c r="D792" s="55"/>
      <c r="E792" s="56">
        <v>14600</v>
      </c>
      <c r="F792" s="56">
        <v>14600</v>
      </c>
      <c r="G792" s="56">
        <v>7444.7</v>
      </c>
      <c r="H792" s="56">
        <v>50.99</v>
      </c>
      <c r="I792" s="46"/>
    </row>
    <row r="793" spans="2:9" x14ac:dyDescent="0.2">
      <c r="B793" s="3" t="s">
        <v>216</v>
      </c>
      <c r="C793" s="3" t="s">
        <v>217</v>
      </c>
      <c r="D793" s="3"/>
      <c r="E793" s="4">
        <v>14600</v>
      </c>
      <c r="F793" s="4">
        <v>14600</v>
      </c>
      <c r="G793" s="4">
        <v>7444.7</v>
      </c>
      <c r="H793" s="4">
        <v>50.99</v>
      </c>
      <c r="I793" s="45"/>
    </row>
    <row r="794" spans="2:9" x14ac:dyDescent="0.2">
      <c r="B794" s="2" t="s">
        <v>220</v>
      </c>
      <c r="C794" s="2" t="s">
        <v>221</v>
      </c>
      <c r="D794" s="2"/>
      <c r="E794" s="24" t="s">
        <v>0</v>
      </c>
      <c r="F794" s="24" t="s">
        <v>0</v>
      </c>
      <c r="G794" s="24">
        <v>4586.7</v>
      </c>
      <c r="H794" s="24" t="s">
        <v>0</v>
      </c>
      <c r="I794" s="47"/>
    </row>
    <row r="795" spans="2:9" x14ac:dyDescent="0.2">
      <c r="B795" s="2" t="s">
        <v>228</v>
      </c>
      <c r="C795" s="2" t="s">
        <v>229</v>
      </c>
      <c r="D795" s="2"/>
      <c r="E795" s="24" t="s">
        <v>0</v>
      </c>
      <c r="F795" s="24" t="s">
        <v>0</v>
      </c>
      <c r="G795" s="24">
        <v>2858</v>
      </c>
      <c r="H795" s="24" t="s">
        <v>0</v>
      </c>
      <c r="I795" s="47"/>
    </row>
    <row r="796" spans="2:9" ht="25.5" customHeight="1" x14ac:dyDescent="0.2">
      <c r="B796" s="64" t="s">
        <v>436</v>
      </c>
      <c r="C796" s="108" t="s">
        <v>437</v>
      </c>
      <c r="D796" s="108"/>
      <c r="E796" s="65">
        <v>93500</v>
      </c>
      <c r="F796" s="65">
        <v>93500</v>
      </c>
      <c r="G796" s="65">
        <v>38260.71</v>
      </c>
      <c r="H796" s="65">
        <v>40.92</v>
      </c>
      <c r="I796" s="45"/>
    </row>
    <row r="797" spans="2:9" x14ac:dyDescent="0.2">
      <c r="B797" s="55" t="s">
        <v>160</v>
      </c>
      <c r="C797" s="55"/>
      <c r="D797" s="55"/>
      <c r="E797" s="56">
        <v>45999</v>
      </c>
      <c r="F797" s="56">
        <v>45999</v>
      </c>
      <c r="G797" s="56">
        <v>38260.71</v>
      </c>
      <c r="H797" s="56">
        <v>83.18</v>
      </c>
      <c r="I797" s="46"/>
    </row>
    <row r="798" spans="2:9" x14ac:dyDescent="0.2">
      <c r="B798" s="3" t="s">
        <v>242</v>
      </c>
      <c r="C798" s="3" t="s">
        <v>243</v>
      </c>
      <c r="D798" s="3"/>
      <c r="E798" s="4"/>
      <c r="F798" s="4"/>
      <c r="G798" s="4">
        <v>11733.75</v>
      </c>
      <c r="H798" s="4" t="s">
        <v>0</v>
      </c>
      <c r="I798" s="45"/>
    </row>
    <row r="799" spans="2:9" x14ac:dyDescent="0.2">
      <c r="B799" s="2" t="s">
        <v>372</v>
      </c>
      <c r="C799" s="2" t="s">
        <v>373</v>
      </c>
      <c r="D799" s="2"/>
      <c r="E799" s="24" t="s">
        <v>0</v>
      </c>
      <c r="F799" s="24" t="s">
        <v>0</v>
      </c>
      <c r="G799" s="24">
        <v>11733.75</v>
      </c>
      <c r="H799" s="24" t="s">
        <v>0</v>
      </c>
      <c r="I799" s="47"/>
    </row>
    <row r="800" spans="2:9" x14ac:dyDescent="0.2">
      <c r="B800" s="3" t="s">
        <v>250</v>
      </c>
      <c r="C800" s="3" t="s">
        <v>251</v>
      </c>
      <c r="D800" s="3"/>
      <c r="E800" s="4">
        <v>45999</v>
      </c>
      <c r="F800" s="4">
        <v>45999</v>
      </c>
      <c r="G800" s="4">
        <v>26526.959999999999</v>
      </c>
      <c r="H800" s="4">
        <v>57.67</v>
      </c>
      <c r="I800" s="45"/>
    </row>
    <row r="801" spans="2:9" x14ac:dyDescent="0.2">
      <c r="B801" s="2" t="s">
        <v>304</v>
      </c>
      <c r="C801" s="2" t="s">
        <v>305</v>
      </c>
      <c r="D801" s="2"/>
      <c r="E801" s="24" t="s">
        <v>0</v>
      </c>
      <c r="F801" s="24" t="s">
        <v>0</v>
      </c>
      <c r="G801" s="24">
        <v>26526.959999999999</v>
      </c>
      <c r="H801" s="24" t="s">
        <v>0</v>
      </c>
      <c r="I801" s="47"/>
    </row>
    <row r="802" spans="2:9" x14ac:dyDescent="0.2">
      <c r="B802" s="55" t="s">
        <v>165</v>
      </c>
      <c r="C802" s="55"/>
      <c r="D802" s="55"/>
      <c r="E802" s="56">
        <v>12501</v>
      </c>
      <c r="F802" s="56">
        <v>12501</v>
      </c>
      <c r="G802" s="56"/>
      <c r="H802" s="56"/>
      <c r="I802" s="46"/>
    </row>
    <row r="803" spans="2:9" x14ac:dyDescent="0.2">
      <c r="B803" s="3" t="s">
        <v>242</v>
      </c>
      <c r="C803" s="3" t="s">
        <v>243</v>
      </c>
      <c r="D803" s="3"/>
      <c r="E803" s="4">
        <v>8000</v>
      </c>
      <c r="F803" s="4">
        <v>8000</v>
      </c>
      <c r="G803" s="4"/>
      <c r="H803" s="4"/>
      <c r="I803" s="45"/>
    </row>
    <row r="804" spans="2:9" x14ac:dyDescent="0.2">
      <c r="B804" s="3" t="s">
        <v>250</v>
      </c>
      <c r="C804" s="3" t="s">
        <v>251</v>
      </c>
      <c r="D804" s="3"/>
      <c r="E804" s="4">
        <v>4501</v>
      </c>
      <c r="F804" s="4">
        <v>4501</v>
      </c>
      <c r="G804" s="4"/>
      <c r="H804" s="4"/>
      <c r="I804" s="45"/>
    </row>
    <row r="805" spans="2:9" x14ac:dyDescent="0.2">
      <c r="B805" s="55" t="s">
        <v>171</v>
      </c>
      <c r="C805" s="55"/>
      <c r="D805" s="55"/>
      <c r="E805" s="56">
        <v>5000</v>
      </c>
      <c r="F805" s="56">
        <v>5000</v>
      </c>
      <c r="G805" s="56"/>
      <c r="H805" s="56"/>
      <c r="I805" s="46"/>
    </row>
    <row r="806" spans="2:9" x14ac:dyDescent="0.2">
      <c r="B806" s="3" t="s">
        <v>242</v>
      </c>
      <c r="C806" s="3" t="s">
        <v>243</v>
      </c>
      <c r="D806" s="3"/>
      <c r="E806" s="4">
        <v>5000</v>
      </c>
      <c r="F806" s="4">
        <v>5000</v>
      </c>
      <c r="G806" s="4"/>
      <c r="H806" s="4"/>
      <c r="I806" s="45"/>
    </row>
    <row r="807" spans="2:9" x14ac:dyDescent="0.2">
      <c r="B807" s="55" t="s">
        <v>173</v>
      </c>
      <c r="C807" s="55"/>
      <c r="D807" s="55"/>
      <c r="E807" s="56">
        <v>30000</v>
      </c>
      <c r="F807" s="56">
        <v>30000</v>
      </c>
      <c r="G807" s="56"/>
      <c r="H807" s="56"/>
      <c r="I807" s="46"/>
    </row>
    <row r="808" spans="2:9" x14ac:dyDescent="0.2">
      <c r="B808" s="3" t="s">
        <v>242</v>
      </c>
      <c r="C808" s="3" t="s">
        <v>243</v>
      </c>
      <c r="D808" s="3"/>
      <c r="E808" s="4">
        <v>30000</v>
      </c>
      <c r="F808" s="4">
        <v>30000</v>
      </c>
      <c r="G808" s="4"/>
      <c r="H808" s="4"/>
      <c r="I808" s="45"/>
    </row>
    <row r="809" spans="2:9" x14ac:dyDescent="0.2">
      <c r="B809" s="53" t="s">
        <v>438</v>
      </c>
      <c r="C809" s="53"/>
      <c r="D809" s="53"/>
      <c r="E809" s="54">
        <v>2709298</v>
      </c>
      <c r="F809" s="54">
        <v>2709298</v>
      </c>
      <c r="G809" s="54">
        <v>1437122.63</v>
      </c>
      <c r="H809" s="54">
        <v>53.04</v>
      </c>
      <c r="I809" s="45"/>
    </row>
    <row r="810" spans="2:9" x14ac:dyDescent="0.2">
      <c r="B810" s="55" t="s">
        <v>160</v>
      </c>
      <c r="C810" s="55"/>
      <c r="D810" s="55"/>
      <c r="E810" s="56">
        <v>122330</v>
      </c>
      <c r="F810" s="56">
        <v>122330</v>
      </c>
      <c r="G810" s="56">
        <v>86800.02</v>
      </c>
      <c r="H810" s="56">
        <v>70.959999999999994</v>
      </c>
      <c r="I810" s="46"/>
    </row>
    <row r="811" spans="2:9" x14ac:dyDescent="0.2">
      <c r="B811" s="55" t="s">
        <v>161</v>
      </c>
      <c r="C811" s="55"/>
      <c r="D811" s="55"/>
      <c r="E811" s="56">
        <v>20</v>
      </c>
      <c r="F811" s="56">
        <v>20</v>
      </c>
      <c r="G811" s="56"/>
      <c r="H811" s="56"/>
      <c r="I811" s="46"/>
    </row>
    <row r="812" spans="2:9" x14ac:dyDescent="0.2">
      <c r="B812" s="55" t="s">
        <v>180</v>
      </c>
      <c r="C812" s="55"/>
      <c r="D812" s="55"/>
      <c r="E812" s="56">
        <v>2000</v>
      </c>
      <c r="F812" s="56">
        <v>2000</v>
      </c>
      <c r="G812" s="56"/>
      <c r="H812" s="56"/>
      <c r="I812" s="46"/>
    </row>
    <row r="813" spans="2:9" x14ac:dyDescent="0.2">
      <c r="B813" s="55" t="s">
        <v>164</v>
      </c>
      <c r="C813" s="55"/>
      <c r="D813" s="55"/>
      <c r="E813" s="56">
        <v>9000</v>
      </c>
      <c r="F813" s="56">
        <v>9000</v>
      </c>
      <c r="G813" s="56">
        <v>847.06</v>
      </c>
      <c r="H813" s="56">
        <v>9.41</v>
      </c>
      <c r="I813" s="46"/>
    </row>
    <row r="814" spans="2:9" x14ac:dyDescent="0.2">
      <c r="B814" s="55" t="s">
        <v>165</v>
      </c>
      <c r="C814" s="55"/>
      <c r="D814" s="55"/>
      <c r="E814" s="56">
        <v>173246</v>
      </c>
      <c r="F814" s="56">
        <v>173246</v>
      </c>
      <c r="G814" s="56">
        <v>89042.18</v>
      </c>
      <c r="H814" s="56">
        <v>51.4</v>
      </c>
      <c r="I814" s="46"/>
    </row>
    <row r="815" spans="2:9" x14ac:dyDescent="0.2">
      <c r="B815" s="55" t="s">
        <v>171</v>
      </c>
      <c r="C815" s="55"/>
      <c r="D815" s="55"/>
      <c r="E815" s="56">
        <v>30100</v>
      </c>
      <c r="F815" s="56">
        <v>30100</v>
      </c>
      <c r="G815" s="56">
        <v>15101.58</v>
      </c>
      <c r="H815" s="56">
        <v>50.17</v>
      </c>
      <c r="I815" s="46"/>
    </row>
    <row r="816" spans="2:9" x14ac:dyDescent="0.2">
      <c r="B816" s="55" t="s">
        <v>173</v>
      </c>
      <c r="C816" s="55"/>
      <c r="D816" s="55"/>
      <c r="E816" s="56">
        <v>2372000</v>
      </c>
      <c r="F816" s="56">
        <v>2372000</v>
      </c>
      <c r="G816" s="56">
        <v>1245331.79</v>
      </c>
      <c r="H816" s="56">
        <v>52.5</v>
      </c>
      <c r="I816" s="46"/>
    </row>
    <row r="817" spans="2:9" x14ac:dyDescent="0.2">
      <c r="B817" s="55" t="s">
        <v>175</v>
      </c>
      <c r="C817" s="55"/>
      <c r="D817" s="55"/>
      <c r="E817" s="56">
        <v>500</v>
      </c>
      <c r="F817" s="56">
        <v>500</v>
      </c>
      <c r="G817" s="56"/>
      <c r="H817" s="56"/>
      <c r="I817" s="46"/>
    </row>
    <row r="818" spans="2:9" x14ac:dyDescent="0.2">
      <c r="B818" s="55" t="s">
        <v>177</v>
      </c>
      <c r="C818" s="55"/>
      <c r="D818" s="55"/>
      <c r="E818" s="56">
        <v>102</v>
      </c>
      <c r="F818" s="56">
        <v>102</v>
      </c>
      <c r="G818" s="56"/>
      <c r="H818" s="56"/>
      <c r="I818" s="46"/>
    </row>
    <row r="819" spans="2:9" x14ac:dyDescent="0.2">
      <c r="B819" s="62" t="s">
        <v>246</v>
      </c>
      <c r="C819" s="62" t="s">
        <v>247</v>
      </c>
      <c r="D819" s="62"/>
      <c r="E819" s="63">
        <v>2709298</v>
      </c>
      <c r="F819" s="63">
        <v>2709298</v>
      </c>
      <c r="G819" s="63">
        <v>1437122.63</v>
      </c>
      <c r="H819" s="63">
        <v>53.04</v>
      </c>
      <c r="I819" s="45"/>
    </row>
    <row r="820" spans="2:9" x14ac:dyDescent="0.2">
      <c r="B820" s="59" t="s">
        <v>426</v>
      </c>
      <c r="C820" s="59" t="s">
        <v>427</v>
      </c>
      <c r="D820" s="59"/>
      <c r="E820" s="60">
        <v>159246</v>
      </c>
      <c r="F820" s="60">
        <v>159246</v>
      </c>
      <c r="G820" s="60">
        <v>85150.96</v>
      </c>
      <c r="H820" s="60">
        <v>53.47</v>
      </c>
      <c r="I820" s="45"/>
    </row>
    <row r="821" spans="2:9" x14ac:dyDescent="0.2">
      <c r="B821" s="55" t="s">
        <v>165</v>
      </c>
      <c r="C821" s="55"/>
      <c r="D821" s="55"/>
      <c r="E821" s="56">
        <v>159246</v>
      </c>
      <c r="F821" s="56">
        <v>159246</v>
      </c>
      <c r="G821" s="56">
        <v>85150.96</v>
      </c>
      <c r="H821" s="56">
        <v>53.47</v>
      </c>
      <c r="I821" s="46"/>
    </row>
    <row r="822" spans="2:9" x14ac:dyDescent="0.2">
      <c r="B822" s="3" t="s">
        <v>216</v>
      </c>
      <c r="C822" s="3" t="s">
        <v>217</v>
      </c>
      <c r="D822" s="3"/>
      <c r="E822" s="4">
        <v>158446</v>
      </c>
      <c r="F822" s="4">
        <v>158446</v>
      </c>
      <c r="G822" s="4">
        <v>84658.14</v>
      </c>
      <c r="H822" s="4">
        <v>53.43</v>
      </c>
      <c r="I822" s="45"/>
    </row>
    <row r="823" spans="2:9" x14ac:dyDescent="0.2">
      <c r="B823" s="2" t="s">
        <v>386</v>
      </c>
      <c r="C823" s="2" t="s">
        <v>387</v>
      </c>
      <c r="D823" s="2"/>
      <c r="E823" s="24" t="s">
        <v>0</v>
      </c>
      <c r="F823" s="24" t="s">
        <v>0</v>
      </c>
      <c r="G823" s="24">
        <v>5875.33</v>
      </c>
      <c r="H823" s="24" t="s">
        <v>0</v>
      </c>
      <c r="I823" s="47"/>
    </row>
    <row r="824" spans="2:9" x14ac:dyDescent="0.2">
      <c r="B824" s="2" t="s">
        <v>388</v>
      </c>
      <c r="C824" s="2" t="s">
        <v>389</v>
      </c>
      <c r="D824" s="2"/>
      <c r="E824" s="24" t="s">
        <v>0</v>
      </c>
      <c r="F824" s="24" t="s">
        <v>0</v>
      </c>
      <c r="G824" s="24">
        <v>623.95000000000005</v>
      </c>
      <c r="H824" s="24" t="s">
        <v>0</v>
      </c>
      <c r="I824" s="47"/>
    </row>
    <row r="825" spans="2:9" x14ac:dyDescent="0.2">
      <c r="B825" s="2" t="s">
        <v>390</v>
      </c>
      <c r="C825" s="2" t="s">
        <v>391</v>
      </c>
      <c r="D825" s="2"/>
      <c r="E825" s="24" t="s">
        <v>0</v>
      </c>
      <c r="F825" s="24" t="s">
        <v>0</v>
      </c>
      <c r="G825" s="24">
        <v>782.5</v>
      </c>
      <c r="H825" s="24" t="s">
        <v>0</v>
      </c>
      <c r="I825" s="47"/>
    </row>
    <row r="826" spans="2:9" x14ac:dyDescent="0.2">
      <c r="B826" s="2" t="s">
        <v>392</v>
      </c>
      <c r="C826" s="2" t="s">
        <v>393</v>
      </c>
      <c r="D826" s="2"/>
      <c r="E826" s="24" t="s">
        <v>0</v>
      </c>
      <c r="F826" s="24" t="s">
        <v>0</v>
      </c>
      <c r="G826" s="24">
        <v>7220.97</v>
      </c>
      <c r="H826" s="24" t="s">
        <v>0</v>
      </c>
      <c r="I826" s="47"/>
    </row>
    <row r="827" spans="2:9" x14ac:dyDescent="0.2">
      <c r="B827" s="2" t="s">
        <v>396</v>
      </c>
      <c r="C827" s="2" t="s">
        <v>397</v>
      </c>
      <c r="D827" s="2"/>
      <c r="E827" s="24" t="s">
        <v>0</v>
      </c>
      <c r="F827" s="24" t="s">
        <v>0</v>
      </c>
      <c r="G827" s="24">
        <v>10174.549999999999</v>
      </c>
      <c r="H827" s="24" t="s">
        <v>0</v>
      </c>
      <c r="I827" s="47"/>
    </row>
    <row r="828" spans="2:9" x14ac:dyDescent="0.2">
      <c r="B828" s="2" t="s">
        <v>398</v>
      </c>
      <c r="C828" s="2" t="s">
        <v>399</v>
      </c>
      <c r="D828" s="2"/>
      <c r="E828" s="24" t="s">
        <v>0</v>
      </c>
      <c r="F828" s="24" t="s">
        <v>0</v>
      </c>
      <c r="G828" s="24">
        <v>2003.09</v>
      </c>
      <c r="H828" s="24" t="s">
        <v>0</v>
      </c>
      <c r="I828" s="47"/>
    </row>
    <row r="829" spans="2:9" x14ac:dyDescent="0.2">
      <c r="B829" s="2" t="s">
        <v>380</v>
      </c>
      <c r="C829" s="2" t="s">
        <v>381</v>
      </c>
      <c r="D829" s="2"/>
      <c r="E829" s="24" t="s">
        <v>0</v>
      </c>
      <c r="F829" s="24" t="s">
        <v>0</v>
      </c>
      <c r="G829" s="24">
        <v>1633.28</v>
      </c>
      <c r="H829" s="24" t="s">
        <v>0</v>
      </c>
      <c r="I829" s="47"/>
    </row>
    <row r="830" spans="2:9" x14ac:dyDescent="0.2">
      <c r="B830" s="2" t="s">
        <v>400</v>
      </c>
      <c r="C830" s="2" t="s">
        <v>401</v>
      </c>
      <c r="D830" s="2"/>
      <c r="E830" s="24" t="s">
        <v>0</v>
      </c>
      <c r="F830" s="24" t="s">
        <v>0</v>
      </c>
      <c r="G830" s="24">
        <v>426.6</v>
      </c>
      <c r="H830" s="24" t="s">
        <v>0</v>
      </c>
      <c r="I830" s="47"/>
    </row>
    <row r="831" spans="2:9" x14ac:dyDescent="0.2">
      <c r="B831" s="2" t="s">
        <v>402</v>
      </c>
      <c r="C831" s="2" t="s">
        <v>403</v>
      </c>
      <c r="D831" s="2"/>
      <c r="E831" s="24" t="s">
        <v>0</v>
      </c>
      <c r="F831" s="24" t="s">
        <v>0</v>
      </c>
      <c r="G831" s="24">
        <v>28230.25</v>
      </c>
      <c r="H831" s="24" t="s">
        <v>0</v>
      </c>
      <c r="I831" s="47"/>
    </row>
    <row r="832" spans="2:9" x14ac:dyDescent="0.2">
      <c r="B832" s="2" t="s">
        <v>404</v>
      </c>
      <c r="C832" s="2" t="s">
        <v>405</v>
      </c>
      <c r="D832" s="2"/>
      <c r="E832" s="24" t="s">
        <v>0</v>
      </c>
      <c r="F832" s="24" t="s">
        <v>0</v>
      </c>
      <c r="G832" s="24">
        <v>11048.19</v>
      </c>
      <c r="H832" s="24" t="s">
        <v>0</v>
      </c>
      <c r="I832" s="47"/>
    </row>
    <row r="833" spans="2:9" x14ac:dyDescent="0.2">
      <c r="B833" s="2" t="s">
        <v>218</v>
      </c>
      <c r="C833" s="2" t="s">
        <v>219</v>
      </c>
      <c r="D833" s="2"/>
      <c r="E833" s="24" t="s">
        <v>0</v>
      </c>
      <c r="F833" s="24" t="s">
        <v>0</v>
      </c>
      <c r="G833" s="24">
        <v>746.55</v>
      </c>
      <c r="H833" s="24" t="s">
        <v>0</v>
      </c>
      <c r="I833" s="47"/>
    </row>
    <row r="834" spans="2:9" x14ac:dyDescent="0.2">
      <c r="B834" s="2" t="s">
        <v>406</v>
      </c>
      <c r="C834" s="2" t="s">
        <v>407</v>
      </c>
      <c r="D834" s="2"/>
      <c r="E834" s="24" t="s">
        <v>0</v>
      </c>
      <c r="F834" s="24" t="s">
        <v>0</v>
      </c>
      <c r="G834" s="24">
        <v>4140.12</v>
      </c>
      <c r="H834" s="24" t="s">
        <v>0</v>
      </c>
      <c r="I834" s="47"/>
    </row>
    <row r="835" spans="2:9" x14ac:dyDescent="0.2">
      <c r="B835" s="2" t="s">
        <v>408</v>
      </c>
      <c r="C835" s="2" t="s">
        <v>409</v>
      </c>
      <c r="D835" s="2"/>
      <c r="E835" s="24" t="s">
        <v>0</v>
      </c>
      <c r="F835" s="24" t="s">
        <v>0</v>
      </c>
      <c r="G835" s="24">
        <v>461.76</v>
      </c>
      <c r="H835" s="24" t="s">
        <v>0</v>
      </c>
      <c r="I835" s="47"/>
    </row>
    <row r="836" spans="2:9" x14ac:dyDescent="0.2">
      <c r="B836" s="2" t="s">
        <v>410</v>
      </c>
      <c r="C836" s="2" t="s">
        <v>411</v>
      </c>
      <c r="D836" s="2"/>
      <c r="E836" s="24" t="s">
        <v>0</v>
      </c>
      <c r="F836" s="24" t="s">
        <v>0</v>
      </c>
      <c r="G836" s="24">
        <v>3688.16</v>
      </c>
      <c r="H836" s="24" t="s">
        <v>0</v>
      </c>
      <c r="I836" s="47"/>
    </row>
    <row r="837" spans="2:9" x14ac:dyDescent="0.2">
      <c r="B837" s="2" t="s">
        <v>220</v>
      </c>
      <c r="C837" s="2" t="s">
        <v>221</v>
      </c>
      <c r="D837" s="2"/>
      <c r="E837" s="24" t="s">
        <v>0</v>
      </c>
      <c r="F837" s="24" t="s">
        <v>0</v>
      </c>
      <c r="G837" s="24">
        <v>1905.22</v>
      </c>
      <c r="H837" s="24" t="s">
        <v>0</v>
      </c>
      <c r="I837" s="47"/>
    </row>
    <row r="838" spans="2:9" x14ac:dyDescent="0.2">
      <c r="B838" s="2" t="s">
        <v>412</v>
      </c>
      <c r="C838" s="2" t="s">
        <v>413</v>
      </c>
      <c r="D838" s="2"/>
      <c r="E838" s="24" t="s">
        <v>0</v>
      </c>
      <c r="F838" s="24" t="s">
        <v>0</v>
      </c>
      <c r="G838" s="24">
        <v>1163.08</v>
      </c>
      <c r="H838" s="24" t="s">
        <v>0</v>
      </c>
      <c r="I838" s="47"/>
    </row>
    <row r="839" spans="2:9" x14ac:dyDescent="0.2">
      <c r="B839" s="2" t="s">
        <v>222</v>
      </c>
      <c r="C839" s="2" t="s">
        <v>223</v>
      </c>
      <c r="D839" s="2"/>
      <c r="E839" s="24" t="s">
        <v>0</v>
      </c>
      <c r="F839" s="24" t="s">
        <v>0</v>
      </c>
      <c r="G839" s="24">
        <v>484.99</v>
      </c>
      <c r="H839" s="24" t="s">
        <v>0</v>
      </c>
      <c r="I839" s="47"/>
    </row>
    <row r="840" spans="2:9" x14ac:dyDescent="0.2">
      <c r="B840" s="2" t="s">
        <v>414</v>
      </c>
      <c r="C840" s="2" t="s">
        <v>415</v>
      </c>
      <c r="D840" s="2"/>
      <c r="E840" s="24" t="s">
        <v>0</v>
      </c>
      <c r="F840" s="24" t="s">
        <v>0</v>
      </c>
      <c r="G840" s="24">
        <v>3357.5</v>
      </c>
      <c r="H840" s="24" t="s">
        <v>0</v>
      </c>
      <c r="I840" s="47"/>
    </row>
    <row r="841" spans="2:9" x14ac:dyDescent="0.2">
      <c r="B841" s="2" t="s">
        <v>226</v>
      </c>
      <c r="C841" s="2" t="s">
        <v>227</v>
      </c>
      <c r="D841" s="2"/>
      <c r="E841" s="24" t="s">
        <v>0</v>
      </c>
      <c r="F841" s="24" t="s">
        <v>0</v>
      </c>
      <c r="G841" s="24">
        <v>32.869999999999997</v>
      </c>
      <c r="H841" s="24" t="s">
        <v>0</v>
      </c>
      <c r="I841" s="47"/>
    </row>
    <row r="842" spans="2:9" x14ac:dyDescent="0.2">
      <c r="B842" s="2" t="s">
        <v>428</v>
      </c>
      <c r="C842" s="2" t="s">
        <v>429</v>
      </c>
      <c r="D842" s="2"/>
      <c r="E842" s="24" t="s">
        <v>0</v>
      </c>
      <c r="F842" s="24" t="s">
        <v>0</v>
      </c>
      <c r="G842" s="24">
        <v>125</v>
      </c>
      <c r="H842" s="24" t="s">
        <v>0</v>
      </c>
      <c r="I842" s="47"/>
    </row>
    <row r="843" spans="2:9" x14ac:dyDescent="0.2">
      <c r="B843" s="2" t="s">
        <v>228</v>
      </c>
      <c r="C843" s="2" t="s">
        <v>229</v>
      </c>
      <c r="D843" s="2"/>
      <c r="E843" s="24" t="s">
        <v>0</v>
      </c>
      <c r="F843" s="24" t="s">
        <v>0</v>
      </c>
      <c r="G843" s="24">
        <v>534.17999999999995</v>
      </c>
      <c r="H843" s="24" t="s">
        <v>0</v>
      </c>
      <c r="I843" s="47"/>
    </row>
    <row r="844" spans="2:9" x14ac:dyDescent="0.2">
      <c r="B844" s="3" t="s">
        <v>376</v>
      </c>
      <c r="C844" s="3" t="s">
        <v>377</v>
      </c>
      <c r="D844" s="3"/>
      <c r="E844" s="4">
        <v>800</v>
      </c>
      <c r="F844" s="4">
        <v>800</v>
      </c>
      <c r="G844" s="4">
        <v>492.82</v>
      </c>
      <c r="H844" s="4">
        <v>61.6</v>
      </c>
      <c r="I844" s="45"/>
    </row>
    <row r="845" spans="2:9" x14ac:dyDescent="0.2">
      <c r="B845" s="2" t="s">
        <v>378</v>
      </c>
      <c r="C845" s="2" t="s">
        <v>379</v>
      </c>
      <c r="D845" s="2"/>
      <c r="E845" s="24" t="s">
        <v>0</v>
      </c>
      <c r="F845" s="24" t="s">
        <v>0</v>
      </c>
      <c r="G845" s="24">
        <v>492.82</v>
      </c>
      <c r="H845" s="24" t="s">
        <v>0</v>
      </c>
      <c r="I845" s="47"/>
    </row>
    <row r="846" spans="2:9" x14ac:dyDescent="0.2">
      <c r="B846" s="59" t="s">
        <v>430</v>
      </c>
      <c r="C846" s="59" t="s">
        <v>431</v>
      </c>
      <c r="D846" s="59"/>
      <c r="E846" s="60">
        <v>2444952</v>
      </c>
      <c r="F846" s="60">
        <v>2444952</v>
      </c>
      <c r="G846" s="60">
        <v>1252761.55</v>
      </c>
      <c r="H846" s="60">
        <v>51.24</v>
      </c>
      <c r="I846" s="45"/>
    </row>
    <row r="847" spans="2:9" x14ac:dyDescent="0.2">
      <c r="B847" s="55" t="s">
        <v>160</v>
      </c>
      <c r="C847" s="55"/>
      <c r="D847" s="55"/>
      <c r="E847" s="56">
        <v>42330</v>
      </c>
      <c r="F847" s="56">
        <v>42330</v>
      </c>
      <c r="G847" s="56">
        <v>5054</v>
      </c>
      <c r="H847" s="56">
        <v>11.94</v>
      </c>
      <c r="I847" s="46"/>
    </row>
    <row r="848" spans="2:9" x14ac:dyDescent="0.2">
      <c r="B848" s="3" t="s">
        <v>214</v>
      </c>
      <c r="C848" s="3" t="s">
        <v>215</v>
      </c>
      <c r="D848" s="3"/>
      <c r="E848" s="4">
        <v>2330</v>
      </c>
      <c r="F848" s="4">
        <v>2330</v>
      </c>
      <c r="G848" s="4"/>
      <c r="H848" s="4"/>
      <c r="I848" s="45"/>
    </row>
    <row r="849" spans="2:9" x14ac:dyDescent="0.2">
      <c r="B849" s="3" t="s">
        <v>216</v>
      </c>
      <c r="C849" s="3" t="s">
        <v>217</v>
      </c>
      <c r="D849" s="3"/>
      <c r="E849" s="4">
        <v>21000</v>
      </c>
      <c r="F849" s="4">
        <v>21000</v>
      </c>
      <c r="G849" s="4">
        <v>5054</v>
      </c>
      <c r="H849" s="4">
        <v>24.07</v>
      </c>
      <c r="I849" s="45"/>
    </row>
    <row r="850" spans="2:9" x14ac:dyDescent="0.2">
      <c r="B850" s="2" t="s">
        <v>386</v>
      </c>
      <c r="C850" s="2" t="s">
        <v>387</v>
      </c>
      <c r="D850" s="2"/>
      <c r="E850" s="24" t="s">
        <v>0</v>
      </c>
      <c r="F850" s="24" t="s">
        <v>0</v>
      </c>
      <c r="G850" s="24">
        <v>540</v>
      </c>
      <c r="H850" s="24" t="s">
        <v>0</v>
      </c>
      <c r="I850" s="47"/>
    </row>
    <row r="851" spans="2:9" x14ac:dyDescent="0.2">
      <c r="B851" s="2" t="s">
        <v>402</v>
      </c>
      <c r="C851" s="2" t="s">
        <v>403</v>
      </c>
      <c r="D851" s="2"/>
      <c r="E851" s="24" t="s">
        <v>0</v>
      </c>
      <c r="F851" s="24" t="s">
        <v>0</v>
      </c>
      <c r="G851" s="24">
        <v>4514</v>
      </c>
      <c r="H851" s="24" t="s">
        <v>0</v>
      </c>
      <c r="I851" s="47"/>
    </row>
    <row r="852" spans="2:9" x14ac:dyDescent="0.2">
      <c r="B852" s="3" t="s">
        <v>256</v>
      </c>
      <c r="C852" s="3" t="s">
        <v>257</v>
      </c>
      <c r="D852" s="3"/>
      <c r="E852" s="4">
        <v>19000</v>
      </c>
      <c r="F852" s="4">
        <v>19000</v>
      </c>
      <c r="G852" s="4"/>
      <c r="H852" s="4"/>
      <c r="I852" s="45"/>
    </row>
    <row r="853" spans="2:9" x14ac:dyDescent="0.2">
      <c r="B853" s="55" t="s">
        <v>161</v>
      </c>
      <c r="C853" s="55"/>
      <c r="D853" s="55"/>
      <c r="E853" s="56">
        <v>20</v>
      </c>
      <c r="F853" s="56">
        <v>20</v>
      </c>
      <c r="G853" s="56"/>
      <c r="H853" s="56"/>
      <c r="I853" s="46"/>
    </row>
    <row r="854" spans="2:9" x14ac:dyDescent="0.2">
      <c r="B854" s="3" t="s">
        <v>376</v>
      </c>
      <c r="C854" s="3" t="s">
        <v>377</v>
      </c>
      <c r="D854" s="3"/>
      <c r="E854" s="4">
        <v>20</v>
      </c>
      <c r="F854" s="4">
        <v>20</v>
      </c>
      <c r="G854" s="4"/>
      <c r="H854" s="4"/>
      <c r="I854" s="45"/>
    </row>
    <row r="855" spans="2:9" x14ac:dyDescent="0.2">
      <c r="B855" s="55" t="s">
        <v>180</v>
      </c>
      <c r="C855" s="55"/>
      <c r="D855" s="55"/>
      <c r="E855" s="56">
        <v>2000</v>
      </c>
      <c r="F855" s="56">
        <v>2000</v>
      </c>
      <c r="G855" s="56"/>
      <c r="H855" s="56"/>
      <c r="I855" s="46"/>
    </row>
    <row r="856" spans="2:9" x14ac:dyDescent="0.2">
      <c r="B856" s="3" t="s">
        <v>216</v>
      </c>
      <c r="C856" s="3" t="s">
        <v>217</v>
      </c>
      <c r="D856" s="3"/>
      <c r="E856" s="4">
        <v>2000</v>
      </c>
      <c r="F856" s="4">
        <v>2000</v>
      </c>
      <c r="G856" s="4"/>
      <c r="H856" s="4"/>
      <c r="I856" s="45"/>
    </row>
    <row r="857" spans="2:9" x14ac:dyDescent="0.2">
      <c r="B857" s="55" t="s">
        <v>164</v>
      </c>
      <c r="C857" s="55"/>
      <c r="D857" s="55"/>
      <c r="E857" s="56">
        <v>4000</v>
      </c>
      <c r="F857" s="56">
        <v>4000</v>
      </c>
      <c r="G857" s="56">
        <v>847.06</v>
      </c>
      <c r="H857" s="56">
        <v>21.18</v>
      </c>
      <c r="I857" s="46"/>
    </row>
    <row r="858" spans="2:9" x14ac:dyDescent="0.2">
      <c r="B858" s="3" t="s">
        <v>214</v>
      </c>
      <c r="C858" s="3" t="s">
        <v>215</v>
      </c>
      <c r="D858" s="3"/>
      <c r="E858" s="4">
        <v>500</v>
      </c>
      <c r="F858" s="4">
        <v>500</v>
      </c>
      <c r="G858" s="4">
        <v>362.64</v>
      </c>
      <c r="H858" s="4">
        <v>72.53</v>
      </c>
      <c r="I858" s="45"/>
    </row>
    <row r="859" spans="2:9" x14ac:dyDescent="0.2">
      <c r="B859" s="2" t="s">
        <v>366</v>
      </c>
      <c r="C859" s="2" t="s">
        <v>367</v>
      </c>
      <c r="D859" s="2"/>
      <c r="E859" s="24" t="s">
        <v>0</v>
      </c>
      <c r="F859" s="24" t="s">
        <v>0</v>
      </c>
      <c r="G859" s="24">
        <v>362.64</v>
      </c>
      <c r="H859" s="24" t="s">
        <v>0</v>
      </c>
      <c r="I859" s="47"/>
    </row>
    <row r="860" spans="2:9" x14ac:dyDescent="0.2">
      <c r="B860" s="3" t="s">
        <v>216</v>
      </c>
      <c r="C860" s="3" t="s">
        <v>217</v>
      </c>
      <c r="D860" s="3"/>
      <c r="E860" s="4">
        <v>3500</v>
      </c>
      <c r="F860" s="4">
        <v>3500</v>
      </c>
      <c r="G860" s="4">
        <v>433.46</v>
      </c>
      <c r="H860" s="4">
        <v>12.38</v>
      </c>
      <c r="I860" s="45"/>
    </row>
    <row r="861" spans="2:9" x14ac:dyDescent="0.2">
      <c r="B861" s="2" t="s">
        <v>402</v>
      </c>
      <c r="C861" s="2" t="s">
        <v>403</v>
      </c>
      <c r="D861" s="2"/>
      <c r="E861" s="24" t="s">
        <v>0</v>
      </c>
      <c r="F861" s="24" t="s">
        <v>0</v>
      </c>
      <c r="G861" s="24">
        <v>271.39999999999998</v>
      </c>
      <c r="H861" s="24" t="s">
        <v>0</v>
      </c>
      <c r="I861" s="47"/>
    </row>
    <row r="862" spans="2:9" x14ac:dyDescent="0.2">
      <c r="B862" s="2" t="s">
        <v>228</v>
      </c>
      <c r="C862" s="2" t="s">
        <v>229</v>
      </c>
      <c r="D862" s="2"/>
      <c r="E862" s="24" t="s">
        <v>0</v>
      </c>
      <c r="F862" s="24" t="s">
        <v>0</v>
      </c>
      <c r="G862" s="24">
        <v>162.06</v>
      </c>
      <c r="H862" s="24" t="s">
        <v>0</v>
      </c>
      <c r="I862" s="47"/>
    </row>
    <row r="863" spans="2:9" x14ac:dyDescent="0.2">
      <c r="B863" s="3" t="s">
        <v>256</v>
      </c>
      <c r="C863" s="3" t="s">
        <v>257</v>
      </c>
      <c r="D863" s="3"/>
      <c r="E863" s="4" t="s">
        <v>0</v>
      </c>
      <c r="F863" s="4">
        <v>0</v>
      </c>
      <c r="G863" s="4">
        <v>50.96</v>
      </c>
      <c r="H863" s="4" t="s">
        <v>0</v>
      </c>
      <c r="I863" s="45"/>
    </row>
    <row r="864" spans="2:9" x14ac:dyDescent="0.2">
      <c r="B864" s="2" t="s">
        <v>262</v>
      </c>
      <c r="C864" s="2" t="s">
        <v>263</v>
      </c>
      <c r="D864" s="2"/>
      <c r="E864" s="24" t="s">
        <v>0</v>
      </c>
      <c r="F864" s="24" t="s">
        <v>0</v>
      </c>
      <c r="G864" s="24">
        <v>50.96</v>
      </c>
      <c r="H864" s="24" t="s">
        <v>0</v>
      </c>
      <c r="I864" s="47"/>
    </row>
    <row r="865" spans="2:9" x14ac:dyDescent="0.2">
      <c r="B865" s="55" t="s">
        <v>171</v>
      </c>
      <c r="C865" s="55"/>
      <c r="D865" s="55"/>
      <c r="E865" s="56">
        <v>30000</v>
      </c>
      <c r="F865" s="56">
        <v>30000</v>
      </c>
      <c r="G865" s="56">
        <v>15071</v>
      </c>
      <c r="H865" s="56">
        <v>50.24</v>
      </c>
      <c r="I865" s="46"/>
    </row>
    <row r="866" spans="2:9" x14ac:dyDescent="0.2">
      <c r="B866" s="3" t="s">
        <v>216</v>
      </c>
      <c r="C866" s="3" t="s">
        <v>217</v>
      </c>
      <c r="D866" s="3"/>
      <c r="E866" s="4">
        <v>30000</v>
      </c>
      <c r="F866" s="4">
        <v>30000</v>
      </c>
      <c r="G866" s="4">
        <v>15071</v>
      </c>
      <c r="H866" s="4">
        <v>50.24</v>
      </c>
      <c r="I866" s="45"/>
    </row>
    <row r="867" spans="2:9" x14ac:dyDescent="0.2">
      <c r="B867" s="2" t="s">
        <v>402</v>
      </c>
      <c r="C867" s="2" t="s">
        <v>403</v>
      </c>
      <c r="D867" s="2"/>
      <c r="E867" s="24" t="s">
        <v>0</v>
      </c>
      <c r="F867" s="24" t="s">
        <v>0</v>
      </c>
      <c r="G867" s="24">
        <v>8434</v>
      </c>
      <c r="H867" s="24" t="s">
        <v>0</v>
      </c>
      <c r="I867" s="47"/>
    </row>
    <row r="868" spans="2:9" x14ac:dyDescent="0.2">
      <c r="B868" s="2" t="s">
        <v>228</v>
      </c>
      <c r="C868" s="2" t="s">
        <v>229</v>
      </c>
      <c r="D868" s="2"/>
      <c r="E868" s="24" t="s">
        <v>0</v>
      </c>
      <c r="F868" s="24" t="s">
        <v>0</v>
      </c>
      <c r="G868" s="24">
        <v>6637</v>
      </c>
      <c r="H868" s="24" t="s">
        <v>0</v>
      </c>
      <c r="I868" s="47"/>
    </row>
    <row r="869" spans="2:9" x14ac:dyDescent="0.2">
      <c r="B869" s="55" t="s">
        <v>173</v>
      </c>
      <c r="C869" s="55"/>
      <c r="D869" s="55"/>
      <c r="E869" s="56">
        <v>2366000</v>
      </c>
      <c r="F869" s="56">
        <v>2366000</v>
      </c>
      <c r="G869" s="56">
        <v>1231789.49</v>
      </c>
      <c r="H869" s="56">
        <v>52.06</v>
      </c>
      <c r="I869" s="46"/>
    </row>
    <row r="870" spans="2:9" x14ac:dyDescent="0.2">
      <c r="B870" s="3" t="s">
        <v>214</v>
      </c>
      <c r="C870" s="3" t="s">
        <v>215</v>
      </c>
      <c r="D870" s="3"/>
      <c r="E870" s="4">
        <v>2150000</v>
      </c>
      <c r="F870" s="4">
        <v>2150000</v>
      </c>
      <c r="G870" s="4">
        <v>1138625.4099999999</v>
      </c>
      <c r="H870" s="4">
        <v>52.96</v>
      </c>
      <c r="I870" s="45"/>
    </row>
    <row r="871" spans="2:9" x14ac:dyDescent="0.2">
      <c r="B871" s="2" t="s">
        <v>364</v>
      </c>
      <c r="C871" s="2" t="s">
        <v>365</v>
      </c>
      <c r="D871" s="2"/>
      <c r="E871" s="24" t="s">
        <v>0</v>
      </c>
      <c r="F871" s="24" t="s">
        <v>0</v>
      </c>
      <c r="G871" s="24">
        <v>911393.77</v>
      </c>
      <c r="H871" s="24" t="s">
        <v>0</v>
      </c>
      <c r="I871" s="47"/>
    </row>
    <row r="872" spans="2:9" x14ac:dyDescent="0.2">
      <c r="B872" s="2" t="s">
        <v>382</v>
      </c>
      <c r="C872" s="2" t="s">
        <v>383</v>
      </c>
      <c r="D872" s="2"/>
      <c r="E872" s="24" t="s">
        <v>0</v>
      </c>
      <c r="F872" s="24" t="s">
        <v>0</v>
      </c>
      <c r="G872" s="24">
        <v>33844.97</v>
      </c>
      <c r="H872" s="24" t="s">
        <v>0</v>
      </c>
      <c r="I872" s="47"/>
    </row>
    <row r="873" spans="2:9" x14ac:dyDescent="0.2">
      <c r="B873" s="2" t="s">
        <v>384</v>
      </c>
      <c r="C873" s="2" t="s">
        <v>385</v>
      </c>
      <c r="D873" s="2"/>
      <c r="E873" s="24" t="s">
        <v>0</v>
      </c>
      <c r="F873" s="24" t="s">
        <v>0</v>
      </c>
      <c r="G873" s="24">
        <v>9280.9699999999993</v>
      </c>
      <c r="H873" s="24" t="s">
        <v>0</v>
      </c>
      <c r="I873" s="47"/>
    </row>
    <row r="874" spans="2:9" x14ac:dyDescent="0.2">
      <c r="B874" s="2" t="s">
        <v>366</v>
      </c>
      <c r="C874" s="2" t="s">
        <v>367</v>
      </c>
      <c r="D874" s="2"/>
      <c r="E874" s="24" t="s">
        <v>0</v>
      </c>
      <c r="F874" s="24" t="s">
        <v>0</v>
      </c>
      <c r="G874" s="24">
        <v>32485.02</v>
      </c>
      <c r="H874" s="24" t="s">
        <v>0</v>
      </c>
      <c r="I874" s="47"/>
    </row>
    <row r="875" spans="2:9" x14ac:dyDescent="0.2">
      <c r="B875" s="2" t="s">
        <v>368</v>
      </c>
      <c r="C875" s="2" t="s">
        <v>369</v>
      </c>
      <c r="D875" s="2"/>
      <c r="E875" s="24" t="s">
        <v>0</v>
      </c>
      <c r="F875" s="24" t="s">
        <v>0</v>
      </c>
      <c r="G875" s="24">
        <v>151620.68</v>
      </c>
      <c r="H875" s="24" t="s">
        <v>0</v>
      </c>
      <c r="I875" s="47"/>
    </row>
    <row r="876" spans="2:9" x14ac:dyDescent="0.2">
      <c r="B876" s="3" t="s">
        <v>216</v>
      </c>
      <c r="C876" s="3" t="s">
        <v>217</v>
      </c>
      <c r="D876" s="3"/>
      <c r="E876" s="4">
        <v>164700</v>
      </c>
      <c r="F876" s="4">
        <v>164700</v>
      </c>
      <c r="G876" s="4">
        <v>93164.08</v>
      </c>
      <c r="H876" s="4">
        <v>56.57</v>
      </c>
      <c r="I876" s="45"/>
    </row>
    <row r="877" spans="2:9" x14ac:dyDescent="0.2">
      <c r="B877" s="2" t="s">
        <v>386</v>
      </c>
      <c r="C877" s="2" t="s">
        <v>387</v>
      </c>
      <c r="D877" s="2"/>
      <c r="E877" s="24" t="s">
        <v>0</v>
      </c>
      <c r="F877" s="24" t="s">
        <v>0</v>
      </c>
      <c r="G877" s="24">
        <v>192.09</v>
      </c>
      <c r="H877" s="24" t="s">
        <v>0</v>
      </c>
      <c r="I877" s="47"/>
    </row>
    <row r="878" spans="2:9" x14ac:dyDescent="0.2">
      <c r="B878" s="2" t="s">
        <v>370</v>
      </c>
      <c r="C878" s="2" t="s">
        <v>371</v>
      </c>
      <c r="D878" s="2"/>
      <c r="E878" s="24" t="s">
        <v>0</v>
      </c>
      <c r="F878" s="24" t="s">
        <v>0</v>
      </c>
      <c r="G878" s="24">
        <v>24236.77</v>
      </c>
      <c r="H878" s="24" t="s">
        <v>0</v>
      </c>
      <c r="I878" s="47"/>
    </row>
    <row r="879" spans="2:9" x14ac:dyDescent="0.2">
      <c r="B879" s="2" t="s">
        <v>392</v>
      </c>
      <c r="C879" s="2" t="s">
        <v>393</v>
      </c>
      <c r="D879" s="2"/>
      <c r="E879" s="24" t="s">
        <v>0</v>
      </c>
      <c r="F879" s="24" t="s">
        <v>0</v>
      </c>
      <c r="G879" s="24">
        <v>140.72999999999999</v>
      </c>
      <c r="H879" s="24" t="s">
        <v>0</v>
      </c>
      <c r="I879" s="47"/>
    </row>
    <row r="880" spans="2:9" x14ac:dyDescent="0.2">
      <c r="B880" s="2" t="s">
        <v>394</v>
      </c>
      <c r="C880" s="2" t="s">
        <v>395</v>
      </c>
      <c r="D880" s="2"/>
      <c r="E880" s="24" t="s">
        <v>0</v>
      </c>
      <c r="F880" s="24" t="s">
        <v>0</v>
      </c>
      <c r="G880" s="24">
        <v>59632.89</v>
      </c>
      <c r="H880" s="24" t="s">
        <v>0</v>
      </c>
      <c r="I880" s="47"/>
    </row>
    <row r="881" spans="2:9" x14ac:dyDescent="0.2">
      <c r="B881" s="2" t="s">
        <v>380</v>
      </c>
      <c r="C881" s="2" t="s">
        <v>381</v>
      </c>
      <c r="D881" s="2"/>
      <c r="E881" s="24" t="s">
        <v>0</v>
      </c>
      <c r="F881" s="24" t="s">
        <v>0</v>
      </c>
      <c r="G881" s="24">
        <v>391.16</v>
      </c>
      <c r="H881" s="24" t="s">
        <v>0</v>
      </c>
      <c r="I881" s="47"/>
    </row>
    <row r="882" spans="2:9" x14ac:dyDescent="0.2">
      <c r="B882" s="2" t="s">
        <v>402</v>
      </c>
      <c r="C882" s="2" t="s">
        <v>403</v>
      </c>
      <c r="D882" s="2"/>
      <c r="E882" s="24" t="s">
        <v>0</v>
      </c>
      <c r="F882" s="24" t="s">
        <v>0</v>
      </c>
      <c r="G882" s="24">
        <v>910.6</v>
      </c>
      <c r="H882" s="24" t="s">
        <v>0</v>
      </c>
      <c r="I882" s="47"/>
    </row>
    <row r="883" spans="2:9" x14ac:dyDescent="0.2">
      <c r="B883" s="2" t="s">
        <v>404</v>
      </c>
      <c r="C883" s="2" t="s">
        <v>405</v>
      </c>
      <c r="D883" s="2"/>
      <c r="E883" s="24" t="s">
        <v>0</v>
      </c>
      <c r="F883" s="24" t="s">
        <v>0</v>
      </c>
      <c r="G883" s="24">
        <v>3300.84</v>
      </c>
      <c r="H883" s="24" t="s">
        <v>0</v>
      </c>
      <c r="I883" s="47"/>
    </row>
    <row r="884" spans="2:9" x14ac:dyDescent="0.2">
      <c r="B884" s="2" t="s">
        <v>222</v>
      </c>
      <c r="C884" s="2" t="s">
        <v>223</v>
      </c>
      <c r="D884" s="2"/>
      <c r="E884" s="24" t="s">
        <v>0</v>
      </c>
      <c r="F884" s="24" t="s">
        <v>0</v>
      </c>
      <c r="G884" s="24">
        <v>1250</v>
      </c>
      <c r="H884" s="24" t="s">
        <v>0</v>
      </c>
      <c r="I884" s="47"/>
    </row>
    <row r="885" spans="2:9" x14ac:dyDescent="0.2">
      <c r="B885" s="2" t="s">
        <v>416</v>
      </c>
      <c r="C885" s="2" t="s">
        <v>417</v>
      </c>
      <c r="D885" s="2"/>
      <c r="E885" s="24" t="s">
        <v>0</v>
      </c>
      <c r="F885" s="24" t="s">
        <v>0</v>
      </c>
      <c r="G885" s="24">
        <v>2664</v>
      </c>
      <c r="H885" s="24" t="s">
        <v>0</v>
      </c>
      <c r="I885" s="47"/>
    </row>
    <row r="886" spans="2:9" x14ac:dyDescent="0.2">
      <c r="B886" s="2" t="s">
        <v>228</v>
      </c>
      <c r="C886" s="2" t="s">
        <v>229</v>
      </c>
      <c r="D886" s="2"/>
      <c r="E886" s="24" t="s">
        <v>0</v>
      </c>
      <c r="F886" s="24" t="s">
        <v>0</v>
      </c>
      <c r="G886" s="24">
        <v>445</v>
      </c>
      <c r="H886" s="24" t="s">
        <v>0</v>
      </c>
      <c r="I886" s="47"/>
    </row>
    <row r="887" spans="2:9" x14ac:dyDescent="0.2">
      <c r="B887" s="3" t="s">
        <v>256</v>
      </c>
      <c r="C887" s="3" t="s">
        <v>257</v>
      </c>
      <c r="D887" s="3"/>
      <c r="E887" s="4">
        <v>50000</v>
      </c>
      <c r="F887" s="4">
        <v>50000</v>
      </c>
      <c r="G887" s="4"/>
      <c r="H887" s="4"/>
      <c r="I887" s="45"/>
    </row>
    <row r="888" spans="2:9" x14ac:dyDescent="0.2">
      <c r="B888" s="3" t="s">
        <v>230</v>
      </c>
      <c r="C888" s="3" t="s">
        <v>231</v>
      </c>
      <c r="D888" s="3"/>
      <c r="E888" s="4">
        <v>1300</v>
      </c>
      <c r="F888" s="4">
        <v>1300</v>
      </c>
      <c r="G888" s="4"/>
      <c r="H888" s="4"/>
      <c r="I888" s="45"/>
    </row>
    <row r="889" spans="2:9" x14ac:dyDescent="0.2">
      <c r="B889" s="55" t="s">
        <v>175</v>
      </c>
      <c r="C889" s="55"/>
      <c r="D889" s="55"/>
      <c r="E889" s="56">
        <v>500</v>
      </c>
      <c r="F889" s="56">
        <v>500</v>
      </c>
      <c r="G889" s="56"/>
      <c r="H889" s="56"/>
      <c r="I889" s="46"/>
    </row>
    <row r="890" spans="2:9" x14ac:dyDescent="0.2">
      <c r="B890" s="3" t="s">
        <v>216</v>
      </c>
      <c r="C890" s="3" t="s">
        <v>217</v>
      </c>
      <c r="D890" s="3"/>
      <c r="E890" s="4">
        <v>500</v>
      </c>
      <c r="F890" s="4">
        <v>500</v>
      </c>
      <c r="G890" s="4"/>
      <c r="H890" s="4"/>
      <c r="I890" s="45"/>
    </row>
    <row r="891" spans="2:9" x14ac:dyDescent="0.2">
      <c r="B891" s="55" t="s">
        <v>177</v>
      </c>
      <c r="C891" s="55"/>
      <c r="D891" s="55"/>
      <c r="E891" s="56">
        <v>102</v>
      </c>
      <c r="F891" s="56">
        <v>102</v>
      </c>
      <c r="G891" s="56"/>
      <c r="H891" s="56"/>
      <c r="I891" s="46"/>
    </row>
    <row r="892" spans="2:9" x14ac:dyDescent="0.2">
      <c r="B892" s="3" t="s">
        <v>216</v>
      </c>
      <c r="C892" s="3" t="s">
        <v>217</v>
      </c>
      <c r="D892" s="3"/>
      <c r="E892" s="4">
        <v>102</v>
      </c>
      <c r="F892" s="4">
        <v>102</v>
      </c>
      <c r="G892" s="4"/>
      <c r="H892" s="4"/>
      <c r="I892" s="45"/>
    </row>
    <row r="893" spans="2:9" ht="25.5" customHeight="1" x14ac:dyDescent="0.2">
      <c r="B893" s="64" t="s">
        <v>436</v>
      </c>
      <c r="C893" s="108" t="s">
        <v>437</v>
      </c>
      <c r="D893" s="108"/>
      <c r="E893" s="65">
        <v>105100</v>
      </c>
      <c r="F893" s="65">
        <v>105100</v>
      </c>
      <c r="G893" s="65">
        <v>99210.12</v>
      </c>
      <c r="H893" s="65">
        <v>94.4</v>
      </c>
      <c r="I893" s="45"/>
    </row>
    <row r="894" spans="2:9" x14ac:dyDescent="0.2">
      <c r="B894" s="55" t="s">
        <v>160</v>
      </c>
      <c r="C894" s="55"/>
      <c r="D894" s="55"/>
      <c r="E894" s="56">
        <v>80000</v>
      </c>
      <c r="F894" s="56">
        <v>80000</v>
      </c>
      <c r="G894" s="56">
        <v>81746.02</v>
      </c>
      <c r="H894" s="56">
        <v>102.18</v>
      </c>
      <c r="I894" s="46"/>
    </row>
    <row r="895" spans="2:9" x14ac:dyDescent="0.2">
      <c r="B895" s="3" t="s">
        <v>250</v>
      </c>
      <c r="C895" s="3" t="s">
        <v>251</v>
      </c>
      <c r="D895" s="3"/>
      <c r="E895" s="4">
        <v>80000</v>
      </c>
      <c r="F895" s="4">
        <v>80000</v>
      </c>
      <c r="G895" s="4">
        <v>81746.02</v>
      </c>
      <c r="H895" s="4">
        <v>102.18</v>
      </c>
      <c r="I895" s="45"/>
    </row>
    <row r="896" spans="2:9" x14ac:dyDescent="0.2">
      <c r="B896" s="2" t="s">
        <v>304</v>
      </c>
      <c r="C896" s="2" t="s">
        <v>305</v>
      </c>
      <c r="D896" s="2"/>
      <c r="E896" s="24" t="s">
        <v>0</v>
      </c>
      <c r="F896" s="24" t="s">
        <v>0</v>
      </c>
      <c r="G896" s="24">
        <v>81746.02</v>
      </c>
      <c r="H896" s="24" t="s">
        <v>0</v>
      </c>
      <c r="I896" s="47"/>
    </row>
    <row r="897" spans="2:9" x14ac:dyDescent="0.2">
      <c r="B897" s="55" t="s">
        <v>164</v>
      </c>
      <c r="C897" s="55"/>
      <c r="D897" s="55"/>
      <c r="E897" s="56">
        <v>5000</v>
      </c>
      <c r="F897" s="56">
        <v>5000</v>
      </c>
      <c r="G897" s="56"/>
      <c r="H897" s="56"/>
      <c r="I897" s="46"/>
    </row>
    <row r="898" spans="2:9" x14ac:dyDescent="0.2">
      <c r="B898" s="3" t="s">
        <v>242</v>
      </c>
      <c r="C898" s="3" t="s">
        <v>243</v>
      </c>
      <c r="D898" s="3"/>
      <c r="E898" s="4">
        <v>5000</v>
      </c>
      <c r="F898" s="4">
        <v>5000</v>
      </c>
      <c r="G898" s="4"/>
      <c r="H898" s="4"/>
      <c r="I898" s="45"/>
    </row>
    <row r="899" spans="2:9" x14ac:dyDescent="0.2">
      <c r="B899" s="55" t="s">
        <v>165</v>
      </c>
      <c r="C899" s="55"/>
      <c r="D899" s="55"/>
      <c r="E899" s="56">
        <v>14000</v>
      </c>
      <c r="F899" s="56">
        <v>14000</v>
      </c>
      <c r="G899" s="56">
        <v>3891.22</v>
      </c>
      <c r="H899" s="56">
        <v>27.79</v>
      </c>
      <c r="I899" s="46"/>
    </row>
    <row r="900" spans="2:9" x14ac:dyDescent="0.2">
      <c r="B900" s="3" t="s">
        <v>242</v>
      </c>
      <c r="C900" s="3" t="s">
        <v>243</v>
      </c>
      <c r="D900" s="3"/>
      <c r="E900" s="4">
        <v>14000</v>
      </c>
      <c r="F900" s="4">
        <v>14000</v>
      </c>
      <c r="G900" s="4">
        <v>3891.22</v>
      </c>
      <c r="H900" s="4">
        <v>27.79</v>
      </c>
      <c r="I900" s="45"/>
    </row>
    <row r="901" spans="2:9" x14ac:dyDescent="0.2">
      <c r="B901" s="2" t="s">
        <v>372</v>
      </c>
      <c r="C901" s="2" t="s">
        <v>373</v>
      </c>
      <c r="D901" s="2"/>
      <c r="E901" s="24" t="s">
        <v>0</v>
      </c>
      <c r="F901" s="24" t="s">
        <v>0</v>
      </c>
      <c r="G901" s="24">
        <v>1185</v>
      </c>
      <c r="H901" s="24" t="s">
        <v>0</v>
      </c>
      <c r="I901" s="47"/>
    </row>
    <row r="902" spans="2:9" x14ac:dyDescent="0.2">
      <c r="B902" s="2" t="s">
        <v>374</v>
      </c>
      <c r="C902" s="2" t="s">
        <v>375</v>
      </c>
      <c r="D902" s="2"/>
      <c r="E902" s="24" t="s">
        <v>0</v>
      </c>
      <c r="F902" s="24" t="s">
        <v>0</v>
      </c>
      <c r="G902" s="24">
        <v>2601.83</v>
      </c>
      <c r="H902" s="24" t="s">
        <v>0</v>
      </c>
      <c r="I902" s="47"/>
    </row>
    <row r="903" spans="2:9" x14ac:dyDescent="0.2">
      <c r="B903" s="2" t="s">
        <v>439</v>
      </c>
      <c r="C903" s="2" t="s">
        <v>440</v>
      </c>
      <c r="D903" s="2"/>
      <c r="E903" s="24" t="s">
        <v>0</v>
      </c>
      <c r="F903" s="24" t="s">
        <v>0</v>
      </c>
      <c r="G903" s="24">
        <v>104.39</v>
      </c>
      <c r="H903" s="24" t="s">
        <v>0</v>
      </c>
      <c r="I903" s="47"/>
    </row>
    <row r="904" spans="2:9" x14ac:dyDescent="0.2">
      <c r="B904" s="55" t="s">
        <v>171</v>
      </c>
      <c r="C904" s="55"/>
      <c r="D904" s="55"/>
      <c r="E904" s="56">
        <v>100</v>
      </c>
      <c r="F904" s="56">
        <v>100</v>
      </c>
      <c r="G904" s="56">
        <v>30.58</v>
      </c>
      <c r="H904" s="56">
        <v>30.58</v>
      </c>
      <c r="I904" s="46"/>
    </row>
    <row r="905" spans="2:9" x14ac:dyDescent="0.2">
      <c r="B905" s="3" t="s">
        <v>242</v>
      </c>
      <c r="C905" s="3" t="s">
        <v>243</v>
      </c>
      <c r="D905" s="3"/>
      <c r="E905" s="4">
        <v>100</v>
      </c>
      <c r="F905" s="4">
        <v>100</v>
      </c>
      <c r="G905" s="4">
        <v>30.58</v>
      </c>
      <c r="H905" s="4">
        <v>30.58</v>
      </c>
      <c r="I905" s="45"/>
    </row>
    <row r="906" spans="2:9" x14ac:dyDescent="0.2">
      <c r="B906" s="2" t="s">
        <v>439</v>
      </c>
      <c r="C906" s="2" t="s">
        <v>440</v>
      </c>
      <c r="D906" s="2"/>
      <c r="E906" s="24" t="s">
        <v>0</v>
      </c>
      <c r="F906" s="24" t="s">
        <v>0</v>
      </c>
      <c r="G906" s="24">
        <v>30.58</v>
      </c>
      <c r="H906" s="24" t="s">
        <v>0</v>
      </c>
      <c r="I906" s="47"/>
    </row>
    <row r="907" spans="2:9" x14ac:dyDescent="0.2">
      <c r="B907" s="55" t="s">
        <v>173</v>
      </c>
      <c r="C907" s="55"/>
      <c r="D907" s="55"/>
      <c r="E907" s="56">
        <v>6000</v>
      </c>
      <c r="F907" s="56">
        <v>6000</v>
      </c>
      <c r="G907" s="56">
        <v>13542.3</v>
      </c>
      <c r="H907" s="56">
        <v>225.71</v>
      </c>
      <c r="I907" s="46"/>
    </row>
    <row r="908" spans="2:9" x14ac:dyDescent="0.2">
      <c r="B908" s="3" t="s">
        <v>242</v>
      </c>
      <c r="C908" s="3" t="s">
        <v>243</v>
      </c>
      <c r="D908" s="3"/>
      <c r="E908" s="4">
        <v>6000</v>
      </c>
      <c r="F908" s="4">
        <v>6000</v>
      </c>
      <c r="G908" s="4">
        <v>13542.3</v>
      </c>
      <c r="H908" s="4">
        <v>225.71</v>
      </c>
      <c r="I908" s="45"/>
    </row>
    <row r="909" spans="2:9" x14ac:dyDescent="0.2">
      <c r="B909" s="2" t="s">
        <v>372</v>
      </c>
      <c r="C909" s="2" t="s">
        <v>373</v>
      </c>
      <c r="D909" s="2"/>
      <c r="E909" s="24" t="s">
        <v>0</v>
      </c>
      <c r="F909" s="24" t="s">
        <v>0</v>
      </c>
      <c r="G909" s="24">
        <v>13517.3</v>
      </c>
      <c r="H909" s="24" t="s">
        <v>0</v>
      </c>
      <c r="I909" s="47"/>
    </row>
    <row r="910" spans="2:9" x14ac:dyDescent="0.2">
      <c r="B910" s="2" t="s">
        <v>439</v>
      </c>
      <c r="C910" s="2" t="s">
        <v>440</v>
      </c>
      <c r="D910" s="2"/>
      <c r="E910" s="24" t="s">
        <v>0</v>
      </c>
      <c r="F910" s="24" t="s">
        <v>0</v>
      </c>
      <c r="G910" s="24">
        <v>25</v>
      </c>
      <c r="H910" s="24" t="s">
        <v>0</v>
      </c>
      <c r="I910" s="47"/>
    </row>
    <row r="911" spans="2:9" x14ac:dyDescent="0.2">
      <c r="B911" s="53" t="s">
        <v>441</v>
      </c>
      <c r="C911" s="53"/>
      <c r="D911" s="53"/>
      <c r="E911" s="54">
        <v>902032</v>
      </c>
      <c r="F911" s="54">
        <v>902032</v>
      </c>
      <c r="G911" s="54">
        <v>458235.16</v>
      </c>
      <c r="H911" s="54">
        <v>50.8</v>
      </c>
      <c r="I911" s="45"/>
    </row>
    <row r="912" spans="2:9" x14ac:dyDescent="0.2">
      <c r="B912" s="55" t="s">
        <v>160</v>
      </c>
      <c r="C912" s="55"/>
      <c r="D912" s="55"/>
      <c r="E912" s="56">
        <v>671122</v>
      </c>
      <c r="F912" s="56">
        <v>671122</v>
      </c>
      <c r="G912" s="56">
        <v>320243.8</v>
      </c>
      <c r="H912" s="56">
        <v>47.72</v>
      </c>
      <c r="I912" s="46"/>
    </row>
    <row r="913" spans="2:9" x14ac:dyDescent="0.2">
      <c r="B913" s="55" t="s">
        <v>180</v>
      </c>
      <c r="C913" s="55"/>
      <c r="D913" s="55"/>
      <c r="E913" s="56"/>
      <c r="F913" s="56"/>
      <c r="G913" s="56">
        <v>5983.39</v>
      </c>
      <c r="H913" s="56" t="s">
        <v>0</v>
      </c>
      <c r="I913" s="46"/>
    </row>
    <row r="914" spans="2:9" x14ac:dyDescent="0.2">
      <c r="B914" s="55" t="s">
        <v>164</v>
      </c>
      <c r="C914" s="55"/>
      <c r="D914" s="55"/>
      <c r="E914" s="56">
        <v>131610</v>
      </c>
      <c r="F914" s="56">
        <v>131610</v>
      </c>
      <c r="G914" s="56">
        <v>49147.13</v>
      </c>
      <c r="H914" s="56">
        <v>37.340000000000003</v>
      </c>
      <c r="I914" s="46"/>
    </row>
    <row r="915" spans="2:9" x14ac:dyDescent="0.2">
      <c r="B915" s="55" t="s">
        <v>171</v>
      </c>
      <c r="C915" s="55"/>
      <c r="D915" s="55"/>
      <c r="E915" s="56">
        <v>6000</v>
      </c>
      <c r="F915" s="56">
        <v>6000</v>
      </c>
      <c r="G915" s="56">
        <v>5049.7700000000004</v>
      </c>
      <c r="H915" s="56">
        <v>84.16</v>
      </c>
      <c r="I915" s="46"/>
    </row>
    <row r="916" spans="2:9" x14ac:dyDescent="0.2">
      <c r="B916" s="55" t="s">
        <v>173</v>
      </c>
      <c r="C916" s="55"/>
      <c r="D916" s="55"/>
      <c r="E916" s="56">
        <v>93300</v>
      </c>
      <c r="F916" s="56">
        <v>93300</v>
      </c>
      <c r="G916" s="56">
        <v>73229.39</v>
      </c>
      <c r="H916" s="56">
        <v>78.489999999999995</v>
      </c>
      <c r="I916" s="46"/>
    </row>
    <row r="917" spans="2:9" x14ac:dyDescent="0.2">
      <c r="B917" s="55" t="s">
        <v>175</v>
      </c>
      <c r="C917" s="55"/>
      <c r="D917" s="55"/>
      <c r="E917" s="56"/>
      <c r="F917" s="56"/>
      <c r="G917" s="56">
        <v>4581.68</v>
      </c>
      <c r="H917" s="56" t="s">
        <v>0</v>
      </c>
      <c r="I917" s="46"/>
    </row>
    <row r="918" spans="2:9" x14ac:dyDescent="0.2">
      <c r="B918" s="53" t="s">
        <v>442</v>
      </c>
      <c r="C918" s="53"/>
      <c r="D918" s="53"/>
      <c r="E918" s="54">
        <v>391380</v>
      </c>
      <c r="F918" s="54">
        <v>391380</v>
      </c>
      <c r="G918" s="54">
        <v>195476.79</v>
      </c>
      <c r="H918" s="54">
        <v>49.95</v>
      </c>
      <c r="I918" s="45"/>
    </row>
    <row r="919" spans="2:9" x14ac:dyDescent="0.2">
      <c r="B919" s="55" t="s">
        <v>160</v>
      </c>
      <c r="C919" s="55"/>
      <c r="D919" s="55"/>
      <c r="E919" s="56">
        <v>287080</v>
      </c>
      <c r="F919" s="56">
        <v>287080</v>
      </c>
      <c r="G919" s="56">
        <v>135388.74</v>
      </c>
      <c r="H919" s="56">
        <v>47.16</v>
      </c>
      <c r="I919" s="46"/>
    </row>
    <row r="920" spans="2:9" x14ac:dyDescent="0.2">
      <c r="B920" s="55" t="s">
        <v>180</v>
      </c>
      <c r="C920" s="55"/>
      <c r="D920" s="55"/>
      <c r="E920" s="56"/>
      <c r="F920" s="56"/>
      <c r="G920" s="56">
        <v>5983.39</v>
      </c>
      <c r="H920" s="56" t="s">
        <v>0</v>
      </c>
      <c r="I920" s="46"/>
    </row>
    <row r="921" spans="2:9" x14ac:dyDescent="0.2">
      <c r="B921" s="55" t="s">
        <v>164</v>
      </c>
      <c r="C921" s="55"/>
      <c r="D921" s="55"/>
      <c r="E921" s="56">
        <v>5000</v>
      </c>
      <c r="F921" s="56">
        <v>5000</v>
      </c>
      <c r="G921" s="56">
        <v>832.41</v>
      </c>
      <c r="H921" s="56">
        <v>16.649999999999999</v>
      </c>
      <c r="I921" s="46"/>
    </row>
    <row r="922" spans="2:9" x14ac:dyDescent="0.2">
      <c r="B922" s="55" t="s">
        <v>171</v>
      </c>
      <c r="C922" s="55"/>
      <c r="D922" s="55"/>
      <c r="E922" s="56">
        <v>6000</v>
      </c>
      <c r="F922" s="56">
        <v>6000</v>
      </c>
      <c r="G922" s="56">
        <v>5049.7700000000004</v>
      </c>
      <c r="H922" s="56">
        <v>84.16</v>
      </c>
      <c r="I922" s="46"/>
    </row>
    <row r="923" spans="2:9" x14ac:dyDescent="0.2">
      <c r="B923" s="55" t="s">
        <v>173</v>
      </c>
      <c r="C923" s="55"/>
      <c r="D923" s="55"/>
      <c r="E923" s="56">
        <v>93300</v>
      </c>
      <c r="F923" s="56">
        <v>93300</v>
      </c>
      <c r="G923" s="56">
        <v>48222.48</v>
      </c>
      <c r="H923" s="56">
        <v>51.69</v>
      </c>
      <c r="I923" s="46"/>
    </row>
    <row r="924" spans="2:9" x14ac:dyDescent="0.2">
      <c r="B924" s="62" t="s">
        <v>288</v>
      </c>
      <c r="C924" s="62" t="s">
        <v>289</v>
      </c>
      <c r="D924" s="62"/>
      <c r="E924" s="63">
        <v>391380</v>
      </c>
      <c r="F924" s="63">
        <v>391380</v>
      </c>
      <c r="G924" s="63">
        <v>195476.79</v>
      </c>
      <c r="H924" s="63">
        <v>49.95</v>
      </c>
      <c r="I924" s="45"/>
    </row>
    <row r="925" spans="2:9" x14ac:dyDescent="0.2">
      <c r="B925" s="59" t="s">
        <v>443</v>
      </c>
      <c r="C925" s="59" t="s">
        <v>444</v>
      </c>
      <c r="D925" s="59"/>
      <c r="E925" s="60">
        <v>383380</v>
      </c>
      <c r="F925" s="60">
        <v>383380</v>
      </c>
      <c r="G925" s="60">
        <v>192071.35</v>
      </c>
      <c r="H925" s="60">
        <v>50.1</v>
      </c>
      <c r="I925" s="45"/>
    </row>
    <row r="926" spans="2:9" x14ac:dyDescent="0.2">
      <c r="B926" s="55" t="s">
        <v>160</v>
      </c>
      <c r="C926" s="55"/>
      <c r="D926" s="55"/>
      <c r="E926" s="56">
        <v>284080</v>
      </c>
      <c r="F926" s="56">
        <v>284080</v>
      </c>
      <c r="G926" s="56">
        <v>134543.96</v>
      </c>
      <c r="H926" s="56">
        <v>47.36</v>
      </c>
      <c r="I926" s="46"/>
    </row>
    <row r="927" spans="2:9" x14ac:dyDescent="0.2">
      <c r="B927" s="3" t="s">
        <v>214</v>
      </c>
      <c r="C927" s="3" t="s">
        <v>215</v>
      </c>
      <c r="D927" s="3"/>
      <c r="E927" s="4">
        <v>237200</v>
      </c>
      <c r="F927" s="4">
        <v>237200</v>
      </c>
      <c r="G927" s="4">
        <v>115570.92</v>
      </c>
      <c r="H927" s="4">
        <v>48.72</v>
      </c>
      <c r="I927" s="45"/>
    </row>
    <row r="928" spans="2:9" x14ac:dyDescent="0.2">
      <c r="B928" s="2" t="s">
        <v>364</v>
      </c>
      <c r="C928" s="2" t="s">
        <v>365</v>
      </c>
      <c r="D928" s="2"/>
      <c r="E928" s="24" t="s">
        <v>0</v>
      </c>
      <c r="F928" s="24" t="s">
        <v>0</v>
      </c>
      <c r="G928" s="24">
        <v>96496.13</v>
      </c>
      <c r="H928" s="24" t="s">
        <v>0</v>
      </c>
      <c r="I928" s="47"/>
    </row>
    <row r="929" spans="2:9" x14ac:dyDescent="0.2">
      <c r="B929" s="2" t="s">
        <v>366</v>
      </c>
      <c r="C929" s="2" t="s">
        <v>367</v>
      </c>
      <c r="D929" s="2"/>
      <c r="E929" s="24" t="s">
        <v>0</v>
      </c>
      <c r="F929" s="24" t="s">
        <v>0</v>
      </c>
      <c r="G929" s="24">
        <v>3152.94</v>
      </c>
      <c r="H929" s="24" t="s">
        <v>0</v>
      </c>
      <c r="I929" s="47"/>
    </row>
    <row r="930" spans="2:9" x14ac:dyDescent="0.2">
      <c r="B930" s="2" t="s">
        <v>368</v>
      </c>
      <c r="C930" s="2" t="s">
        <v>369</v>
      </c>
      <c r="D930" s="2"/>
      <c r="E930" s="24" t="s">
        <v>0</v>
      </c>
      <c r="F930" s="24" t="s">
        <v>0</v>
      </c>
      <c r="G930" s="24">
        <v>15921.85</v>
      </c>
      <c r="H930" s="24" t="s">
        <v>0</v>
      </c>
      <c r="I930" s="47"/>
    </row>
    <row r="931" spans="2:9" x14ac:dyDescent="0.2">
      <c r="B931" s="3" t="s">
        <v>216</v>
      </c>
      <c r="C931" s="3" t="s">
        <v>217</v>
      </c>
      <c r="D931" s="3"/>
      <c r="E931" s="4">
        <v>33580</v>
      </c>
      <c r="F931" s="4">
        <v>33580</v>
      </c>
      <c r="G931" s="4">
        <v>18714.259999999998</v>
      </c>
      <c r="H931" s="4">
        <v>55.73</v>
      </c>
      <c r="I931" s="45"/>
    </row>
    <row r="932" spans="2:9" x14ac:dyDescent="0.2">
      <c r="B932" s="2" t="s">
        <v>370</v>
      </c>
      <c r="C932" s="2" t="s">
        <v>371</v>
      </c>
      <c r="D932" s="2"/>
      <c r="E932" s="24" t="s">
        <v>0</v>
      </c>
      <c r="F932" s="24" t="s">
        <v>0</v>
      </c>
      <c r="G932" s="24">
        <v>5714.42</v>
      </c>
      <c r="H932" s="24" t="s">
        <v>0</v>
      </c>
      <c r="I932" s="47"/>
    </row>
    <row r="933" spans="2:9" x14ac:dyDescent="0.2">
      <c r="B933" s="2" t="s">
        <v>388</v>
      </c>
      <c r="C933" s="2" t="s">
        <v>389</v>
      </c>
      <c r="D933" s="2"/>
      <c r="E933" s="24" t="s">
        <v>0</v>
      </c>
      <c r="F933" s="24" t="s">
        <v>0</v>
      </c>
      <c r="G933" s="24">
        <v>87.5</v>
      </c>
      <c r="H933" s="24" t="s">
        <v>0</v>
      </c>
      <c r="I933" s="47"/>
    </row>
    <row r="934" spans="2:9" x14ac:dyDescent="0.2">
      <c r="B934" s="2" t="s">
        <v>390</v>
      </c>
      <c r="C934" s="2" t="s">
        <v>391</v>
      </c>
      <c r="D934" s="2"/>
      <c r="E934" s="24" t="s">
        <v>0</v>
      </c>
      <c r="F934" s="24" t="s">
        <v>0</v>
      </c>
      <c r="G934" s="24">
        <v>571.1</v>
      </c>
      <c r="H934" s="24" t="s">
        <v>0</v>
      </c>
      <c r="I934" s="47"/>
    </row>
    <row r="935" spans="2:9" x14ac:dyDescent="0.2">
      <c r="B935" s="2" t="s">
        <v>392</v>
      </c>
      <c r="C935" s="2" t="s">
        <v>393</v>
      </c>
      <c r="D935" s="2"/>
      <c r="E935" s="24" t="s">
        <v>0</v>
      </c>
      <c r="F935" s="24" t="s">
        <v>0</v>
      </c>
      <c r="G935" s="24">
        <v>1205.3599999999999</v>
      </c>
      <c r="H935" s="24" t="s">
        <v>0</v>
      </c>
      <c r="I935" s="47"/>
    </row>
    <row r="936" spans="2:9" x14ac:dyDescent="0.2">
      <c r="B936" s="2" t="s">
        <v>396</v>
      </c>
      <c r="C936" s="2" t="s">
        <v>397</v>
      </c>
      <c r="D936" s="2"/>
      <c r="E936" s="24" t="s">
        <v>0</v>
      </c>
      <c r="F936" s="24" t="s">
        <v>0</v>
      </c>
      <c r="G936" s="24">
        <v>3339.39</v>
      </c>
      <c r="H936" s="24" t="s">
        <v>0</v>
      </c>
      <c r="I936" s="47"/>
    </row>
    <row r="937" spans="2:9" x14ac:dyDescent="0.2">
      <c r="B937" s="2" t="s">
        <v>398</v>
      </c>
      <c r="C937" s="2" t="s">
        <v>399</v>
      </c>
      <c r="D937" s="2"/>
      <c r="E937" s="24" t="s">
        <v>0</v>
      </c>
      <c r="F937" s="24" t="s">
        <v>0</v>
      </c>
      <c r="G937" s="24">
        <v>220.99</v>
      </c>
      <c r="H937" s="24" t="s">
        <v>0</v>
      </c>
      <c r="I937" s="47"/>
    </row>
    <row r="938" spans="2:9" x14ac:dyDescent="0.2">
      <c r="B938" s="2" t="s">
        <v>380</v>
      </c>
      <c r="C938" s="2" t="s">
        <v>381</v>
      </c>
      <c r="D938" s="2"/>
      <c r="E938" s="24" t="s">
        <v>0</v>
      </c>
      <c r="F938" s="24" t="s">
        <v>0</v>
      </c>
      <c r="G938" s="24">
        <v>135.13999999999999</v>
      </c>
      <c r="H938" s="24" t="s">
        <v>0</v>
      </c>
      <c r="I938" s="47"/>
    </row>
    <row r="939" spans="2:9" x14ac:dyDescent="0.2">
      <c r="B939" s="2" t="s">
        <v>400</v>
      </c>
      <c r="C939" s="2" t="s">
        <v>401</v>
      </c>
      <c r="D939" s="2"/>
      <c r="E939" s="24" t="s">
        <v>0</v>
      </c>
      <c r="F939" s="24" t="s">
        <v>0</v>
      </c>
      <c r="G939" s="24">
        <v>80</v>
      </c>
      <c r="H939" s="24" t="s">
        <v>0</v>
      </c>
      <c r="I939" s="47"/>
    </row>
    <row r="940" spans="2:9" x14ac:dyDescent="0.2">
      <c r="B940" s="2" t="s">
        <v>402</v>
      </c>
      <c r="C940" s="2" t="s">
        <v>403</v>
      </c>
      <c r="D940" s="2"/>
      <c r="E940" s="24" t="s">
        <v>0</v>
      </c>
      <c r="F940" s="24" t="s">
        <v>0</v>
      </c>
      <c r="G940" s="24">
        <v>977.61</v>
      </c>
      <c r="H940" s="24" t="s">
        <v>0</v>
      </c>
      <c r="I940" s="47"/>
    </row>
    <row r="941" spans="2:9" x14ac:dyDescent="0.2">
      <c r="B941" s="2" t="s">
        <v>404</v>
      </c>
      <c r="C941" s="2" t="s">
        <v>405</v>
      </c>
      <c r="D941" s="2"/>
      <c r="E941" s="24" t="s">
        <v>0</v>
      </c>
      <c r="F941" s="24" t="s">
        <v>0</v>
      </c>
      <c r="G941" s="24">
        <v>1502.6</v>
      </c>
      <c r="H941" s="24" t="s">
        <v>0</v>
      </c>
      <c r="I941" s="47"/>
    </row>
    <row r="942" spans="2:9" x14ac:dyDescent="0.2">
      <c r="B942" s="2" t="s">
        <v>406</v>
      </c>
      <c r="C942" s="2" t="s">
        <v>407</v>
      </c>
      <c r="D942" s="2"/>
      <c r="E942" s="24" t="s">
        <v>0</v>
      </c>
      <c r="F942" s="24" t="s">
        <v>0</v>
      </c>
      <c r="G942" s="24">
        <v>225.55</v>
      </c>
      <c r="H942" s="24" t="s">
        <v>0</v>
      </c>
      <c r="I942" s="47"/>
    </row>
    <row r="943" spans="2:9" x14ac:dyDescent="0.2">
      <c r="B943" s="2" t="s">
        <v>412</v>
      </c>
      <c r="C943" s="2" t="s">
        <v>413</v>
      </c>
      <c r="D943" s="2"/>
      <c r="E943" s="24" t="s">
        <v>0</v>
      </c>
      <c r="F943" s="24" t="s">
        <v>0</v>
      </c>
      <c r="G943" s="24">
        <v>1240.76</v>
      </c>
      <c r="H943" s="24" t="s">
        <v>0</v>
      </c>
      <c r="I943" s="47"/>
    </row>
    <row r="944" spans="2:9" x14ac:dyDescent="0.2">
      <c r="B944" s="2" t="s">
        <v>222</v>
      </c>
      <c r="C944" s="2" t="s">
        <v>223</v>
      </c>
      <c r="D944" s="2"/>
      <c r="E944" s="24" t="s">
        <v>0</v>
      </c>
      <c r="F944" s="24" t="s">
        <v>0</v>
      </c>
      <c r="G944" s="24">
        <v>161.72</v>
      </c>
      <c r="H944" s="24" t="s">
        <v>0</v>
      </c>
      <c r="I944" s="47"/>
    </row>
    <row r="945" spans="2:9" x14ac:dyDescent="0.2">
      <c r="B945" s="2" t="s">
        <v>414</v>
      </c>
      <c r="C945" s="2" t="s">
        <v>415</v>
      </c>
      <c r="D945" s="2"/>
      <c r="E945" s="24" t="s">
        <v>0</v>
      </c>
      <c r="F945" s="24" t="s">
        <v>0</v>
      </c>
      <c r="G945" s="24">
        <v>2959.55</v>
      </c>
      <c r="H945" s="24" t="s">
        <v>0</v>
      </c>
      <c r="I945" s="47"/>
    </row>
    <row r="946" spans="2:9" x14ac:dyDescent="0.2">
      <c r="B946" s="2" t="s">
        <v>226</v>
      </c>
      <c r="C946" s="2" t="s">
        <v>227</v>
      </c>
      <c r="D946" s="2"/>
      <c r="E946" s="24" t="s">
        <v>0</v>
      </c>
      <c r="F946" s="24" t="s">
        <v>0</v>
      </c>
      <c r="G946" s="24">
        <v>190.63</v>
      </c>
      <c r="H946" s="24" t="s">
        <v>0</v>
      </c>
      <c r="I946" s="47"/>
    </row>
    <row r="947" spans="2:9" x14ac:dyDescent="0.2">
      <c r="B947" s="2" t="s">
        <v>428</v>
      </c>
      <c r="C947" s="2" t="s">
        <v>429</v>
      </c>
      <c r="D947" s="2"/>
      <c r="E947" s="24" t="s">
        <v>0</v>
      </c>
      <c r="F947" s="24" t="s">
        <v>0</v>
      </c>
      <c r="G947" s="24">
        <v>38.22</v>
      </c>
      <c r="H947" s="24" t="s">
        <v>0</v>
      </c>
      <c r="I947" s="47"/>
    </row>
    <row r="948" spans="2:9" x14ac:dyDescent="0.2">
      <c r="B948" s="2" t="s">
        <v>416</v>
      </c>
      <c r="C948" s="2" t="s">
        <v>417</v>
      </c>
      <c r="D948" s="2"/>
      <c r="E948" s="24" t="s">
        <v>0</v>
      </c>
      <c r="F948" s="24" t="s">
        <v>0</v>
      </c>
      <c r="G948" s="24">
        <v>63.72</v>
      </c>
      <c r="H948" s="24" t="s">
        <v>0</v>
      </c>
      <c r="I948" s="47"/>
    </row>
    <row r="949" spans="2:9" x14ac:dyDescent="0.2">
      <c r="B949" s="3" t="s">
        <v>376</v>
      </c>
      <c r="C949" s="3" t="s">
        <v>377</v>
      </c>
      <c r="D949" s="3"/>
      <c r="E949" s="4">
        <v>800</v>
      </c>
      <c r="F949" s="4">
        <v>800</v>
      </c>
      <c r="G949" s="4">
        <v>258.77999999999997</v>
      </c>
      <c r="H949" s="4">
        <v>32.35</v>
      </c>
      <c r="I949" s="45"/>
    </row>
    <row r="950" spans="2:9" x14ac:dyDescent="0.2">
      <c r="B950" s="2" t="s">
        <v>378</v>
      </c>
      <c r="C950" s="2" t="s">
        <v>379</v>
      </c>
      <c r="D950" s="2"/>
      <c r="E950" s="24" t="s">
        <v>0</v>
      </c>
      <c r="F950" s="24" t="s">
        <v>0</v>
      </c>
      <c r="G950" s="24">
        <v>258.77999999999997</v>
      </c>
      <c r="H950" s="24" t="s">
        <v>0</v>
      </c>
      <c r="I950" s="47"/>
    </row>
    <row r="951" spans="2:9" x14ac:dyDescent="0.2">
      <c r="B951" s="3" t="s">
        <v>242</v>
      </c>
      <c r="C951" s="3" t="s">
        <v>243</v>
      </c>
      <c r="D951" s="3"/>
      <c r="E951" s="4">
        <v>12500</v>
      </c>
      <c r="F951" s="4">
        <v>12500</v>
      </c>
      <c r="G951" s="4"/>
      <c r="H951" s="4"/>
      <c r="I951" s="45"/>
    </row>
    <row r="952" spans="2:9" x14ac:dyDescent="0.2">
      <c r="B952" s="55" t="s">
        <v>180</v>
      </c>
      <c r="C952" s="55"/>
      <c r="D952" s="55"/>
      <c r="E952" s="56"/>
      <c r="F952" s="56"/>
      <c r="G952" s="56">
        <v>5983.39</v>
      </c>
      <c r="H952" s="56" t="s">
        <v>0</v>
      </c>
      <c r="I952" s="46"/>
    </row>
    <row r="953" spans="2:9" x14ac:dyDescent="0.2">
      <c r="B953" s="3" t="s">
        <v>250</v>
      </c>
      <c r="C953" s="3" t="s">
        <v>251</v>
      </c>
      <c r="D953" s="3"/>
      <c r="E953" s="4"/>
      <c r="F953" s="4"/>
      <c r="G953" s="4">
        <v>5983.39</v>
      </c>
      <c r="H953" s="4" t="s">
        <v>0</v>
      </c>
      <c r="I953" s="45"/>
    </row>
    <row r="954" spans="2:9" x14ac:dyDescent="0.2">
      <c r="B954" s="2" t="s">
        <v>304</v>
      </c>
      <c r="C954" s="2" t="s">
        <v>305</v>
      </c>
      <c r="D954" s="2"/>
      <c r="E954" s="24" t="s">
        <v>0</v>
      </c>
      <c r="F954" s="24" t="s">
        <v>0</v>
      </c>
      <c r="G954" s="24">
        <v>5983.39</v>
      </c>
      <c r="H954" s="24" t="s">
        <v>0</v>
      </c>
      <c r="I954" s="47"/>
    </row>
    <row r="955" spans="2:9" x14ac:dyDescent="0.2">
      <c r="B955" s="55" t="s">
        <v>164</v>
      </c>
      <c r="C955" s="55"/>
      <c r="D955" s="55"/>
      <c r="E955" s="56">
        <v>3000</v>
      </c>
      <c r="F955" s="56">
        <v>3000</v>
      </c>
      <c r="G955" s="56">
        <v>516.16999999999996</v>
      </c>
      <c r="H955" s="56">
        <v>17.21</v>
      </c>
      <c r="I955" s="46"/>
    </row>
    <row r="956" spans="2:9" x14ac:dyDescent="0.2">
      <c r="B956" s="3" t="s">
        <v>216</v>
      </c>
      <c r="C956" s="3" t="s">
        <v>217</v>
      </c>
      <c r="D956" s="3"/>
      <c r="E956" s="4">
        <v>3000</v>
      </c>
      <c r="F956" s="4">
        <v>3000</v>
      </c>
      <c r="G956" s="4">
        <v>516.16999999999996</v>
      </c>
      <c r="H956" s="4">
        <v>17.21</v>
      </c>
      <c r="I956" s="45"/>
    </row>
    <row r="957" spans="2:9" x14ac:dyDescent="0.2">
      <c r="B957" s="2" t="s">
        <v>388</v>
      </c>
      <c r="C957" s="2" t="s">
        <v>389</v>
      </c>
      <c r="D957" s="2"/>
      <c r="E957" s="24" t="s">
        <v>0</v>
      </c>
      <c r="F957" s="24" t="s">
        <v>0</v>
      </c>
      <c r="G957" s="24">
        <v>290</v>
      </c>
      <c r="H957" s="24" t="s">
        <v>0</v>
      </c>
      <c r="I957" s="47"/>
    </row>
    <row r="958" spans="2:9" x14ac:dyDescent="0.2">
      <c r="B958" s="2" t="s">
        <v>392</v>
      </c>
      <c r="C958" s="2" t="s">
        <v>393</v>
      </c>
      <c r="D958" s="2"/>
      <c r="E958" s="24" t="s">
        <v>0</v>
      </c>
      <c r="F958" s="24" t="s">
        <v>0</v>
      </c>
      <c r="G958" s="24">
        <v>56.9</v>
      </c>
      <c r="H958" s="24" t="s">
        <v>0</v>
      </c>
      <c r="I958" s="47"/>
    </row>
    <row r="959" spans="2:9" x14ac:dyDescent="0.2">
      <c r="B959" s="2" t="s">
        <v>398</v>
      </c>
      <c r="C959" s="2" t="s">
        <v>399</v>
      </c>
      <c r="D959" s="2"/>
      <c r="E959" s="24" t="s">
        <v>0</v>
      </c>
      <c r="F959" s="24" t="s">
        <v>0</v>
      </c>
      <c r="G959" s="24">
        <v>106.55</v>
      </c>
      <c r="H959" s="24" t="s">
        <v>0</v>
      </c>
      <c r="I959" s="47"/>
    </row>
    <row r="960" spans="2:9" x14ac:dyDescent="0.2">
      <c r="B960" s="2" t="s">
        <v>402</v>
      </c>
      <c r="C960" s="2" t="s">
        <v>403</v>
      </c>
      <c r="D960" s="2"/>
      <c r="E960" s="24" t="s">
        <v>0</v>
      </c>
      <c r="F960" s="24" t="s">
        <v>0</v>
      </c>
      <c r="G960" s="24">
        <v>62.72</v>
      </c>
      <c r="H960" s="24" t="s">
        <v>0</v>
      </c>
      <c r="I960" s="47"/>
    </row>
    <row r="961" spans="2:9" x14ac:dyDescent="0.2">
      <c r="B961" s="55" t="s">
        <v>171</v>
      </c>
      <c r="C961" s="55"/>
      <c r="D961" s="55"/>
      <c r="E961" s="56">
        <v>6000</v>
      </c>
      <c r="F961" s="56">
        <v>6000</v>
      </c>
      <c r="G961" s="56">
        <v>5049.7700000000004</v>
      </c>
      <c r="H961" s="56">
        <v>84.16</v>
      </c>
      <c r="I961" s="46"/>
    </row>
    <row r="962" spans="2:9" x14ac:dyDescent="0.2">
      <c r="B962" s="3" t="s">
        <v>214</v>
      </c>
      <c r="C962" s="3" t="s">
        <v>215</v>
      </c>
      <c r="D962" s="3"/>
      <c r="E962" s="4"/>
      <c r="F962" s="4"/>
      <c r="G962" s="4">
        <v>4976.47</v>
      </c>
      <c r="H962" s="4" t="s">
        <v>0</v>
      </c>
      <c r="I962" s="45"/>
    </row>
    <row r="963" spans="2:9" x14ac:dyDescent="0.2">
      <c r="B963" s="2" t="s">
        <v>364</v>
      </c>
      <c r="C963" s="2" t="s">
        <v>365</v>
      </c>
      <c r="D963" s="2"/>
      <c r="E963" s="24"/>
      <c r="F963" s="24"/>
      <c r="G963" s="24">
        <v>4389.62</v>
      </c>
      <c r="H963" s="24" t="s">
        <v>0</v>
      </c>
      <c r="I963" s="47"/>
    </row>
    <row r="964" spans="2:9" x14ac:dyDescent="0.2">
      <c r="B964" s="2" t="s">
        <v>368</v>
      </c>
      <c r="C964" s="2" t="s">
        <v>369</v>
      </c>
      <c r="D964" s="2"/>
      <c r="E964" s="24"/>
      <c r="F964" s="24"/>
      <c r="G964" s="24">
        <v>586.85</v>
      </c>
      <c r="H964" s="24" t="s">
        <v>0</v>
      </c>
      <c r="I964" s="47"/>
    </row>
    <row r="965" spans="2:9" x14ac:dyDescent="0.2">
      <c r="B965" s="3" t="s">
        <v>216</v>
      </c>
      <c r="C965" s="3" t="s">
        <v>217</v>
      </c>
      <c r="D965" s="3"/>
      <c r="E965" s="4"/>
      <c r="F965" s="4"/>
      <c r="G965" s="4">
        <v>73.3</v>
      </c>
      <c r="H965" s="4" t="s">
        <v>0</v>
      </c>
      <c r="I965" s="45"/>
    </row>
    <row r="966" spans="2:9" x14ac:dyDescent="0.2">
      <c r="B966" s="2" t="s">
        <v>370</v>
      </c>
      <c r="C966" s="2" t="s">
        <v>371</v>
      </c>
      <c r="D966" s="2"/>
      <c r="E966" s="24" t="s">
        <v>0</v>
      </c>
      <c r="F966" s="24" t="s">
        <v>0</v>
      </c>
      <c r="G966" s="24">
        <v>73.3</v>
      </c>
      <c r="H966" s="24" t="s">
        <v>0</v>
      </c>
      <c r="I966" s="47"/>
    </row>
    <row r="967" spans="2:9" x14ac:dyDescent="0.2">
      <c r="B967" s="3" t="s">
        <v>242</v>
      </c>
      <c r="C967" s="3" t="s">
        <v>243</v>
      </c>
      <c r="D967" s="3"/>
      <c r="E967" s="4">
        <v>4000</v>
      </c>
      <c r="F967" s="4">
        <v>4000</v>
      </c>
      <c r="G967" s="4"/>
      <c r="H967" s="4"/>
      <c r="I967" s="45"/>
    </row>
    <row r="968" spans="2:9" x14ac:dyDescent="0.2">
      <c r="B968" s="3" t="s">
        <v>250</v>
      </c>
      <c r="C968" s="3" t="s">
        <v>251</v>
      </c>
      <c r="D968" s="3"/>
      <c r="E968" s="4">
        <v>2000</v>
      </c>
      <c r="F968" s="4">
        <v>2000</v>
      </c>
      <c r="G968" s="4"/>
      <c r="H968" s="4"/>
      <c r="I968" s="45"/>
    </row>
    <row r="969" spans="2:9" x14ac:dyDescent="0.2">
      <c r="B969" s="55" t="s">
        <v>173</v>
      </c>
      <c r="C969" s="55"/>
      <c r="D969" s="55"/>
      <c r="E969" s="56">
        <v>90300</v>
      </c>
      <c r="F969" s="56">
        <v>90300</v>
      </c>
      <c r="G969" s="56">
        <v>45978.06</v>
      </c>
      <c r="H969" s="56">
        <v>50.92</v>
      </c>
      <c r="I969" s="46"/>
    </row>
    <row r="970" spans="2:9" x14ac:dyDescent="0.2">
      <c r="B970" s="3" t="s">
        <v>214</v>
      </c>
      <c r="C970" s="3" t="s">
        <v>215</v>
      </c>
      <c r="D970" s="3"/>
      <c r="E970" s="4">
        <v>32200</v>
      </c>
      <c r="F970" s="4">
        <v>32200</v>
      </c>
      <c r="G970" s="4">
        <v>15294.18</v>
      </c>
      <c r="H970" s="4">
        <v>47.5</v>
      </c>
      <c r="I970" s="45"/>
    </row>
    <row r="971" spans="2:9" x14ac:dyDescent="0.2">
      <c r="B971" s="2" t="s">
        <v>364</v>
      </c>
      <c r="C971" s="2" t="s">
        <v>365</v>
      </c>
      <c r="D971" s="2"/>
      <c r="E971" s="24" t="s">
        <v>0</v>
      </c>
      <c r="F971" s="24" t="s">
        <v>0</v>
      </c>
      <c r="G971" s="24">
        <v>12924.24</v>
      </c>
      <c r="H971" s="24" t="s">
        <v>0</v>
      </c>
      <c r="I971" s="47"/>
    </row>
    <row r="972" spans="2:9" x14ac:dyDescent="0.2">
      <c r="B972" s="2" t="s">
        <v>366</v>
      </c>
      <c r="C972" s="2" t="s">
        <v>367</v>
      </c>
      <c r="D972" s="2"/>
      <c r="E972" s="24" t="s">
        <v>0</v>
      </c>
      <c r="F972" s="24" t="s">
        <v>0</v>
      </c>
      <c r="G972" s="24">
        <v>100</v>
      </c>
      <c r="H972" s="24" t="s">
        <v>0</v>
      </c>
      <c r="I972" s="47"/>
    </row>
    <row r="973" spans="2:9" x14ac:dyDescent="0.2">
      <c r="B973" s="2" t="s">
        <v>368</v>
      </c>
      <c r="C973" s="2" t="s">
        <v>369</v>
      </c>
      <c r="D973" s="2"/>
      <c r="E973" s="24" t="s">
        <v>0</v>
      </c>
      <c r="F973" s="24" t="s">
        <v>0</v>
      </c>
      <c r="G973" s="24">
        <v>2269.94</v>
      </c>
      <c r="H973" s="24" t="s">
        <v>0</v>
      </c>
      <c r="I973" s="47"/>
    </row>
    <row r="974" spans="2:9" x14ac:dyDescent="0.2">
      <c r="B974" s="3" t="s">
        <v>216</v>
      </c>
      <c r="C974" s="3" t="s">
        <v>217</v>
      </c>
      <c r="D974" s="3"/>
      <c r="E974" s="4">
        <v>8100</v>
      </c>
      <c r="F974" s="4">
        <v>8100</v>
      </c>
      <c r="G974" s="4">
        <v>4192.3</v>
      </c>
      <c r="H974" s="4">
        <v>51.76</v>
      </c>
      <c r="I974" s="45"/>
    </row>
    <row r="975" spans="2:9" x14ac:dyDescent="0.2">
      <c r="B975" s="2" t="s">
        <v>390</v>
      </c>
      <c r="C975" s="2" t="s">
        <v>391</v>
      </c>
      <c r="D975" s="2"/>
      <c r="E975" s="24" t="s">
        <v>0</v>
      </c>
      <c r="F975" s="24" t="s">
        <v>0</v>
      </c>
      <c r="G975" s="24">
        <v>191.6</v>
      </c>
      <c r="H975" s="24" t="s">
        <v>0</v>
      </c>
      <c r="I975" s="47"/>
    </row>
    <row r="976" spans="2:9" x14ac:dyDescent="0.2">
      <c r="B976" s="2" t="s">
        <v>392</v>
      </c>
      <c r="C976" s="2" t="s">
        <v>393</v>
      </c>
      <c r="D976" s="2"/>
      <c r="E976" s="24" t="s">
        <v>0</v>
      </c>
      <c r="F976" s="24" t="s">
        <v>0</v>
      </c>
      <c r="G976" s="24">
        <v>986.08</v>
      </c>
      <c r="H976" s="24" t="s">
        <v>0</v>
      </c>
      <c r="I976" s="47"/>
    </row>
    <row r="977" spans="2:9" x14ac:dyDescent="0.2">
      <c r="B977" s="2" t="s">
        <v>398</v>
      </c>
      <c r="C977" s="2" t="s">
        <v>399</v>
      </c>
      <c r="D977" s="2"/>
      <c r="E977" s="24" t="s">
        <v>0</v>
      </c>
      <c r="F977" s="24" t="s">
        <v>0</v>
      </c>
      <c r="G977" s="24">
        <v>9.8000000000000007</v>
      </c>
      <c r="H977" s="24" t="s">
        <v>0</v>
      </c>
      <c r="I977" s="47"/>
    </row>
    <row r="978" spans="2:9" x14ac:dyDescent="0.2">
      <c r="B978" s="2" t="s">
        <v>380</v>
      </c>
      <c r="C978" s="2" t="s">
        <v>381</v>
      </c>
      <c r="D978" s="2"/>
      <c r="E978" s="24" t="s">
        <v>0</v>
      </c>
      <c r="F978" s="24" t="s">
        <v>0</v>
      </c>
      <c r="G978" s="24">
        <v>926.5</v>
      </c>
      <c r="H978" s="24" t="s">
        <v>0</v>
      </c>
      <c r="I978" s="47"/>
    </row>
    <row r="979" spans="2:9" x14ac:dyDescent="0.2">
      <c r="B979" s="2" t="s">
        <v>402</v>
      </c>
      <c r="C979" s="2" t="s">
        <v>403</v>
      </c>
      <c r="D979" s="2"/>
      <c r="E979" s="24" t="s">
        <v>0</v>
      </c>
      <c r="F979" s="24" t="s">
        <v>0</v>
      </c>
      <c r="G979" s="24">
        <v>29.02</v>
      </c>
      <c r="H979" s="24" t="s">
        <v>0</v>
      </c>
      <c r="I979" s="47"/>
    </row>
    <row r="980" spans="2:9" x14ac:dyDescent="0.2">
      <c r="B980" s="2" t="s">
        <v>404</v>
      </c>
      <c r="C980" s="2" t="s">
        <v>405</v>
      </c>
      <c r="D980" s="2"/>
      <c r="E980" s="24" t="s">
        <v>0</v>
      </c>
      <c r="F980" s="24" t="s">
        <v>0</v>
      </c>
      <c r="G980" s="24">
        <v>83.5</v>
      </c>
      <c r="H980" s="24" t="s">
        <v>0</v>
      </c>
      <c r="I980" s="47"/>
    </row>
    <row r="981" spans="2:9" x14ac:dyDescent="0.2">
      <c r="B981" s="2" t="s">
        <v>412</v>
      </c>
      <c r="C981" s="2" t="s">
        <v>413</v>
      </c>
      <c r="D981" s="2"/>
      <c r="E981" s="24" t="s">
        <v>0</v>
      </c>
      <c r="F981" s="24" t="s">
        <v>0</v>
      </c>
      <c r="G981" s="24">
        <v>1149.3800000000001</v>
      </c>
      <c r="H981" s="24" t="s">
        <v>0</v>
      </c>
      <c r="I981" s="47"/>
    </row>
    <row r="982" spans="2:9" x14ac:dyDescent="0.2">
      <c r="B982" s="2" t="s">
        <v>222</v>
      </c>
      <c r="C982" s="2" t="s">
        <v>223</v>
      </c>
      <c r="D982" s="2"/>
      <c r="E982" s="24" t="s">
        <v>0</v>
      </c>
      <c r="F982" s="24" t="s">
        <v>0</v>
      </c>
      <c r="G982" s="24">
        <v>650.04</v>
      </c>
      <c r="H982" s="24" t="s">
        <v>0</v>
      </c>
      <c r="I982" s="47"/>
    </row>
    <row r="983" spans="2:9" x14ac:dyDescent="0.2">
      <c r="B983" s="2" t="s">
        <v>226</v>
      </c>
      <c r="C983" s="2" t="s">
        <v>227</v>
      </c>
      <c r="D983" s="2"/>
      <c r="E983" s="24" t="s">
        <v>0</v>
      </c>
      <c r="F983" s="24" t="s">
        <v>0</v>
      </c>
      <c r="G983" s="24">
        <v>166.38</v>
      </c>
      <c r="H983" s="24" t="s">
        <v>0</v>
      </c>
      <c r="I983" s="47"/>
    </row>
    <row r="984" spans="2:9" x14ac:dyDescent="0.2">
      <c r="B984" s="3" t="s">
        <v>242</v>
      </c>
      <c r="C984" s="3" t="s">
        <v>243</v>
      </c>
      <c r="D984" s="3"/>
      <c r="E984" s="4">
        <v>50000</v>
      </c>
      <c r="F984" s="4">
        <v>50000</v>
      </c>
      <c r="G984" s="4">
        <v>26491.58</v>
      </c>
      <c r="H984" s="4">
        <v>52.98</v>
      </c>
      <c r="I984" s="45"/>
    </row>
    <row r="985" spans="2:9" x14ac:dyDescent="0.2">
      <c r="B985" s="2" t="s">
        <v>372</v>
      </c>
      <c r="C985" s="2" t="s">
        <v>373</v>
      </c>
      <c r="D985" s="2"/>
      <c r="E985" s="24" t="s">
        <v>0</v>
      </c>
      <c r="F985" s="24" t="s">
        <v>0</v>
      </c>
      <c r="G985" s="24">
        <v>1260</v>
      </c>
      <c r="H985" s="24" t="s">
        <v>0</v>
      </c>
      <c r="I985" s="47"/>
    </row>
    <row r="986" spans="2:9" x14ac:dyDescent="0.2">
      <c r="B986" s="2" t="s">
        <v>439</v>
      </c>
      <c r="C986" s="2" t="s">
        <v>440</v>
      </c>
      <c r="D986" s="2"/>
      <c r="E986" s="24" t="s">
        <v>0</v>
      </c>
      <c r="F986" s="24" t="s">
        <v>0</v>
      </c>
      <c r="G986" s="24">
        <v>25231.58</v>
      </c>
      <c r="H986" s="24" t="s">
        <v>0</v>
      </c>
      <c r="I986" s="47"/>
    </row>
    <row r="987" spans="2:9" ht="12.75" customHeight="1" x14ac:dyDescent="0.2">
      <c r="B987" s="64" t="s">
        <v>445</v>
      </c>
      <c r="C987" s="112" t="s">
        <v>446</v>
      </c>
      <c r="D987" s="112"/>
      <c r="E987" s="60">
        <v>8000</v>
      </c>
      <c r="F987" s="60">
        <v>8000</v>
      </c>
      <c r="G987" s="60">
        <v>3405.44</v>
      </c>
      <c r="H987" s="60">
        <v>42.57</v>
      </c>
      <c r="I987" s="45"/>
    </row>
    <row r="988" spans="2:9" x14ac:dyDescent="0.2">
      <c r="B988" s="55" t="s">
        <v>160</v>
      </c>
      <c r="C988" s="55"/>
      <c r="D988" s="55"/>
      <c r="E988" s="56">
        <v>3000</v>
      </c>
      <c r="F988" s="56">
        <v>3000</v>
      </c>
      <c r="G988" s="56">
        <v>844.78</v>
      </c>
      <c r="H988" s="56">
        <v>28.16</v>
      </c>
      <c r="I988" s="46"/>
    </row>
    <row r="989" spans="2:9" x14ac:dyDescent="0.2">
      <c r="B989" s="3" t="s">
        <v>216</v>
      </c>
      <c r="C989" s="3" t="s">
        <v>217</v>
      </c>
      <c r="D989" s="3"/>
      <c r="E989" s="4">
        <v>3000</v>
      </c>
      <c r="F989" s="4">
        <v>3000</v>
      </c>
      <c r="G989" s="4">
        <v>844.78</v>
      </c>
      <c r="H989" s="4">
        <v>28.16</v>
      </c>
      <c r="I989" s="45"/>
    </row>
    <row r="990" spans="2:9" x14ac:dyDescent="0.2">
      <c r="B990" s="2" t="s">
        <v>392</v>
      </c>
      <c r="C990" s="2" t="s">
        <v>393</v>
      </c>
      <c r="D990" s="2"/>
      <c r="E990" s="24" t="s">
        <v>0</v>
      </c>
      <c r="F990" s="24" t="s">
        <v>0</v>
      </c>
      <c r="G990" s="24">
        <v>170.95</v>
      </c>
      <c r="H990" s="24" t="s">
        <v>0</v>
      </c>
      <c r="I990" s="47"/>
    </row>
    <row r="991" spans="2:9" x14ac:dyDescent="0.2">
      <c r="B991" s="2" t="s">
        <v>218</v>
      </c>
      <c r="C991" s="2" t="s">
        <v>219</v>
      </c>
      <c r="D991" s="2"/>
      <c r="E991" s="24" t="s">
        <v>0</v>
      </c>
      <c r="F991" s="24" t="s">
        <v>0</v>
      </c>
      <c r="G991" s="24">
        <v>240</v>
      </c>
      <c r="H991" s="24" t="s">
        <v>0</v>
      </c>
      <c r="I991" s="47"/>
    </row>
    <row r="992" spans="2:9" x14ac:dyDescent="0.2">
      <c r="B992" s="2" t="s">
        <v>220</v>
      </c>
      <c r="C992" s="2" t="s">
        <v>221</v>
      </c>
      <c r="D992" s="2"/>
      <c r="E992" s="24" t="s">
        <v>0</v>
      </c>
      <c r="F992" s="24" t="s">
        <v>0</v>
      </c>
      <c r="G992" s="24">
        <v>370</v>
      </c>
      <c r="H992" s="24" t="s">
        <v>0</v>
      </c>
      <c r="I992" s="47"/>
    </row>
    <row r="993" spans="2:9" x14ac:dyDescent="0.2">
      <c r="B993" s="2" t="s">
        <v>226</v>
      </c>
      <c r="C993" s="2" t="s">
        <v>227</v>
      </c>
      <c r="D993" s="2"/>
      <c r="E993" s="24" t="s">
        <v>0</v>
      </c>
      <c r="F993" s="24" t="s">
        <v>0</v>
      </c>
      <c r="G993" s="24">
        <v>63.83</v>
      </c>
      <c r="H993" s="24" t="s">
        <v>0</v>
      </c>
      <c r="I993" s="47"/>
    </row>
    <row r="994" spans="2:9" x14ac:dyDescent="0.2">
      <c r="B994" s="55" t="s">
        <v>164</v>
      </c>
      <c r="C994" s="55"/>
      <c r="D994" s="55"/>
      <c r="E994" s="56">
        <v>2000</v>
      </c>
      <c r="F994" s="56">
        <v>2000</v>
      </c>
      <c r="G994" s="56">
        <v>316.24</v>
      </c>
      <c r="H994" s="56">
        <v>15.81</v>
      </c>
      <c r="I994" s="46"/>
    </row>
    <row r="995" spans="2:9" x14ac:dyDescent="0.2">
      <c r="B995" s="3" t="s">
        <v>216</v>
      </c>
      <c r="C995" s="3" t="s">
        <v>217</v>
      </c>
      <c r="D995" s="3"/>
      <c r="E995" s="4">
        <v>2000</v>
      </c>
      <c r="F995" s="4">
        <v>2000</v>
      </c>
      <c r="G995" s="4">
        <v>316.24</v>
      </c>
      <c r="H995" s="4">
        <v>15.81</v>
      </c>
      <c r="I995" s="45"/>
    </row>
    <row r="996" spans="2:9" x14ac:dyDescent="0.2">
      <c r="B996" s="2" t="s">
        <v>226</v>
      </c>
      <c r="C996" s="2" t="s">
        <v>227</v>
      </c>
      <c r="D996" s="2"/>
      <c r="E996" s="24" t="s">
        <v>0</v>
      </c>
      <c r="F996" s="24" t="s">
        <v>0</v>
      </c>
      <c r="G996" s="24">
        <v>316.24</v>
      </c>
      <c r="H996" s="24" t="s">
        <v>0</v>
      </c>
      <c r="I996" s="47"/>
    </row>
    <row r="997" spans="2:9" x14ac:dyDescent="0.2">
      <c r="B997" s="55" t="s">
        <v>173</v>
      </c>
      <c r="C997" s="55"/>
      <c r="D997" s="55"/>
      <c r="E997" s="56">
        <v>3000</v>
      </c>
      <c r="F997" s="56">
        <v>3000</v>
      </c>
      <c r="G997" s="56">
        <v>2244.42</v>
      </c>
      <c r="H997" s="56">
        <v>74.81</v>
      </c>
      <c r="I997" s="46"/>
    </row>
    <row r="998" spans="2:9" x14ac:dyDescent="0.2">
      <c r="B998" s="3" t="s">
        <v>216</v>
      </c>
      <c r="C998" s="3" t="s">
        <v>217</v>
      </c>
      <c r="D998" s="3"/>
      <c r="E998" s="4">
        <v>3000</v>
      </c>
      <c r="F998" s="4">
        <v>3000</v>
      </c>
      <c r="G998" s="4">
        <v>2244.42</v>
      </c>
      <c r="H998" s="4">
        <v>74.81</v>
      </c>
      <c r="I998" s="45"/>
    </row>
    <row r="999" spans="2:9" x14ac:dyDescent="0.2">
      <c r="B999" s="2" t="s">
        <v>390</v>
      </c>
      <c r="C999" s="2" t="s">
        <v>391</v>
      </c>
      <c r="D999" s="2"/>
      <c r="E999" s="24" t="s">
        <v>0</v>
      </c>
      <c r="F999" s="24" t="s">
        <v>0</v>
      </c>
      <c r="G999" s="24">
        <v>215</v>
      </c>
      <c r="H999" s="24" t="s">
        <v>0</v>
      </c>
      <c r="I999" s="47"/>
    </row>
    <row r="1000" spans="2:9" x14ac:dyDescent="0.2">
      <c r="B1000" s="2" t="s">
        <v>392</v>
      </c>
      <c r="C1000" s="2" t="s">
        <v>393</v>
      </c>
      <c r="D1000" s="2"/>
      <c r="E1000" s="24" t="s">
        <v>0</v>
      </c>
      <c r="F1000" s="24" t="s">
        <v>0</v>
      </c>
      <c r="G1000" s="24">
        <v>593.74</v>
      </c>
      <c r="H1000" s="24" t="s">
        <v>0</v>
      </c>
      <c r="I1000" s="47"/>
    </row>
    <row r="1001" spans="2:9" x14ac:dyDescent="0.2">
      <c r="B1001" s="2" t="s">
        <v>220</v>
      </c>
      <c r="C1001" s="2" t="s">
        <v>221</v>
      </c>
      <c r="D1001" s="2"/>
      <c r="E1001" s="24" t="s">
        <v>0</v>
      </c>
      <c r="F1001" s="24" t="s">
        <v>0</v>
      </c>
      <c r="G1001" s="24">
        <v>877.5</v>
      </c>
      <c r="H1001" s="24" t="s">
        <v>0</v>
      </c>
      <c r="I1001" s="47"/>
    </row>
    <row r="1002" spans="2:9" x14ac:dyDescent="0.2">
      <c r="B1002" s="2" t="s">
        <v>226</v>
      </c>
      <c r="C1002" s="2" t="s">
        <v>227</v>
      </c>
      <c r="D1002" s="2"/>
      <c r="E1002" s="24" t="s">
        <v>0</v>
      </c>
      <c r="F1002" s="24" t="s">
        <v>0</v>
      </c>
      <c r="G1002" s="24">
        <v>558.17999999999995</v>
      </c>
      <c r="H1002" s="24" t="s">
        <v>0</v>
      </c>
      <c r="I1002" s="47"/>
    </row>
    <row r="1003" spans="2:9" x14ac:dyDescent="0.2">
      <c r="B1003" s="53" t="s">
        <v>447</v>
      </c>
      <c r="C1003" s="53"/>
      <c r="D1003" s="53"/>
      <c r="E1003" s="54">
        <v>510652</v>
      </c>
      <c r="F1003" s="54">
        <v>510652</v>
      </c>
      <c r="G1003" s="54">
        <v>262758.37</v>
      </c>
      <c r="H1003" s="54">
        <v>51.46</v>
      </c>
      <c r="I1003" s="45"/>
    </row>
    <row r="1004" spans="2:9" x14ac:dyDescent="0.2">
      <c r="B1004" s="55" t="s">
        <v>160</v>
      </c>
      <c r="C1004" s="55"/>
      <c r="D1004" s="55"/>
      <c r="E1004" s="56">
        <v>384042</v>
      </c>
      <c r="F1004" s="56">
        <v>384042</v>
      </c>
      <c r="G1004" s="56">
        <v>184855.06</v>
      </c>
      <c r="H1004" s="56">
        <v>48.13</v>
      </c>
      <c r="I1004" s="46"/>
    </row>
    <row r="1005" spans="2:9" x14ac:dyDescent="0.2">
      <c r="B1005" s="55" t="s">
        <v>164</v>
      </c>
      <c r="C1005" s="55"/>
      <c r="D1005" s="55"/>
      <c r="E1005" s="56">
        <v>126610</v>
      </c>
      <c r="F1005" s="56">
        <v>126610</v>
      </c>
      <c r="G1005" s="56">
        <v>48314.720000000001</v>
      </c>
      <c r="H1005" s="56">
        <v>38.159999999999997</v>
      </c>
      <c r="I1005" s="46"/>
    </row>
    <row r="1006" spans="2:9" x14ac:dyDescent="0.2">
      <c r="B1006" s="55" t="s">
        <v>173</v>
      </c>
      <c r="C1006" s="55"/>
      <c r="D1006" s="55"/>
      <c r="E1006" s="56"/>
      <c r="F1006" s="56"/>
      <c r="G1006" s="56">
        <v>25006.91</v>
      </c>
      <c r="H1006" s="56" t="s">
        <v>0</v>
      </c>
      <c r="I1006" s="46"/>
    </row>
    <row r="1007" spans="2:9" x14ac:dyDescent="0.2">
      <c r="B1007" s="55" t="s">
        <v>175</v>
      </c>
      <c r="C1007" s="55"/>
      <c r="D1007" s="55"/>
      <c r="E1007" s="56"/>
      <c r="F1007" s="56"/>
      <c r="G1007" s="56">
        <v>4581.68</v>
      </c>
      <c r="H1007" s="56" t="s">
        <v>0</v>
      </c>
      <c r="I1007" s="46"/>
    </row>
    <row r="1008" spans="2:9" x14ac:dyDescent="0.2">
      <c r="B1008" s="62" t="s">
        <v>288</v>
      </c>
      <c r="C1008" s="62" t="s">
        <v>289</v>
      </c>
      <c r="D1008" s="62"/>
      <c r="E1008" s="63">
        <v>510652</v>
      </c>
      <c r="F1008" s="63">
        <v>510652</v>
      </c>
      <c r="G1008" s="63">
        <v>262758.37</v>
      </c>
      <c r="H1008" s="63">
        <v>51.46</v>
      </c>
      <c r="I1008" s="45"/>
    </row>
    <row r="1009" spans="2:9" x14ac:dyDescent="0.2">
      <c r="B1009" s="59" t="s">
        <v>443</v>
      </c>
      <c r="C1009" s="59" t="s">
        <v>444</v>
      </c>
      <c r="D1009" s="59"/>
      <c r="E1009" s="60">
        <v>444652</v>
      </c>
      <c r="F1009" s="60">
        <v>444652</v>
      </c>
      <c r="G1009" s="60">
        <v>218470.61</v>
      </c>
      <c r="H1009" s="60">
        <v>49.13</v>
      </c>
      <c r="I1009" s="45"/>
    </row>
    <row r="1010" spans="2:9" x14ac:dyDescent="0.2">
      <c r="B1010" s="55" t="s">
        <v>160</v>
      </c>
      <c r="C1010" s="55"/>
      <c r="D1010" s="55"/>
      <c r="E1010" s="56">
        <v>359042</v>
      </c>
      <c r="F1010" s="56">
        <v>359042</v>
      </c>
      <c r="G1010" s="56">
        <v>169833.83</v>
      </c>
      <c r="H1010" s="56">
        <v>47.3</v>
      </c>
      <c r="I1010" s="46"/>
    </row>
    <row r="1011" spans="2:9" x14ac:dyDescent="0.2">
      <c r="B1011" s="3" t="s">
        <v>214</v>
      </c>
      <c r="C1011" s="3" t="s">
        <v>215</v>
      </c>
      <c r="D1011" s="3"/>
      <c r="E1011" s="4">
        <v>237847</v>
      </c>
      <c r="F1011" s="4">
        <v>237847</v>
      </c>
      <c r="G1011" s="4">
        <v>98180.17</v>
      </c>
      <c r="H1011" s="4">
        <v>41.28</v>
      </c>
      <c r="I1011" s="45"/>
    </row>
    <row r="1012" spans="2:9" x14ac:dyDescent="0.2">
      <c r="B1012" s="2" t="s">
        <v>364</v>
      </c>
      <c r="C1012" s="2" t="s">
        <v>365</v>
      </c>
      <c r="D1012" s="2"/>
      <c r="E1012" s="24" t="s">
        <v>0</v>
      </c>
      <c r="F1012" s="24" t="s">
        <v>0</v>
      </c>
      <c r="G1012" s="24">
        <v>77965.820000000007</v>
      </c>
      <c r="H1012" s="24" t="s">
        <v>0</v>
      </c>
      <c r="I1012" s="47"/>
    </row>
    <row r="1013" spans="2:9" x14ac:dyDescent="0.2">
      <c r="B1013" s="2" t="s">
        <v>448</v>
      </c>
      <c r="C1013" s="2" t="s">
        <v>449</v>
      </c>
      <c r="D1013" s="2"/>
      <c r="E1013" s="24" t="s">
        <v>0</v>
      </c>
      <c r="F1013" s="24" t="s">
        <v>0</v>
      </c>
      <c r="G1013" s="24">
        <v>279.48</v>
      </c>
      <c r="H1013" s="24" t="s">
        <v>0</v>
      </c>
      <c r="I1013" s="47"/>
    </row>
    <row r="1014" spans="2:9" x14ac:dyDescent="0.2">
      <c r="B1014" s="2" t="s">
        <v>366</v>
      </c>
      <c r="C1014" s="2" t="s">
        <v>367</v>
      </c>
      <c r="D1014" s="2"/>
      <c r="E1014" s="24" t="s">
        <v>0</v>
      </c>
      <c r="F1014" s="24" t="s">
        <v>0</v>
      </c>
      <c r="G1014" s="24">
        <v>6942.41</v>
      </c>
      <c r="H1014" s="24" t="s">
        <v>0</v>
      </c>
      <c r="I1014" s="47"/>
    </row>
    <row r="1015" spans="2:9" x14ac:dyDescent="0.2">
      <c r="B1015" s="2" t="s">
        <v>368</v>
      </c>
      <c r="C1015" s="2" t="s">
        <v>369</v>
      </c>
      <c r="D1015" s="2"/>
      <c r="E1015" s="24" t="s">
        <v>0</v>
      </c>
      <c r="F1015" s="24" t="s">
        <v>0</v>
      </c>
      <c r="G1015" s="24">
        <v>12992.46</v>
      </c>
      <c r="H1015" s="24" t="s">
        <v>0</v>
      </c>
      <c r="I1015" s="47"/>
    </row>
    <row r="1016" spans="2:9" x14ac:dyDescent="0.2">
      <c r="B1016" s="3" t="s">
        <v>216</v>
      </c>
      <c r="C1016" s="3" t="s">
        <v>217</v>
      </c>
      <c r="D1016" s="3"/>
      <c r="E1016" s="4">
        <v>101195</v>
      </c>
      <c r="F1016" s="4">
        <v>101195</v>
      </c>
      <c r="G1016" s="4">
        <v>71653.66</v>
      </c>
      <c r="H1016" s="4">
        <v>70.81</v>
      </c>
      <c r="I1016" s="45"/>
    </row>
    <row r="1017" spans="2:9" x14ac:dyDescent="0.2">
      <c r="B1017" s="2" t="s">
        <v>370</v>
      </c>
      <c r="C1017" s="2" t="s">
        <v>371</v>
      </c>
      <c r="D1017" s="2"/>
      <c r="E1017" s="24" t="s">
        <v>0</v>
      </c>
      <c r="F1017" s="24" t="s">
        <v>0</v>
      </c>
      <c r="G1017" s="24">
        <v>657.5</v>
      </c>
      <c r="H1017" s="24" t="s">
        <v>0</v>
      </c>
      <c r="I1017" s="47"/>
    </row>
    <row r="1018" spans="2:9" x14ac:dyDescent="0.2">
      <c r="B1018" s="2" t="s">
        <v>390</v>
      </c>
      <c r="C1018" s="2" t="s">
        <v>391</v>
      </c>
      <c r="D1018" s="2"/>
      <c r="E1018" s="24" t="s">
        <v>0</v>
      </c>
      <c r="F1018" s="24" t="s">
        <v>0</v>
      </c>
      <c r="G1018" s="24">
        <v>1695.52</v>
      </c>
      <c r="H1018" s="24" t="s">
        <v>0</v>
      </c>
      <c r="I1018" s="47"/>
    </row>
    <row r="1019" spans="2:9" x14ac:dyDescent="0.2">
      <c r="B1019" s="2" t="s">
        <v>392</v>
      </c>
      <c r="C1019" s="2" t="s">
        <v>393</v>
      </c>
      <c r="D1019" s="2"/>
      <c r="E1019" s="24" t="s">
        <v>0</v>
      </c>
      <c r="F1019" s="24" t="s">
        <v>0</v>
      </c>
      <c r="G1019" s="24">
        <v>263.05</v>
      </c>
      <c r="H1019" s="24" t="s">
        <v>0</v>
      </c>
      <c r="I1019" s="47"/>
    </row>
    <row r="1020" spans="2:9" x14ac:dyDescent="0.2">
      <c r="B1020" s="2" t="s">
        <v>396</v>
      </c>
      <c r="C1020" s="2" t="s">
        <v>397</v>
      </c>
      <c r="D1020" s="2"/>
      <c r="E1020" s="24" t="s">
        <v>0</v>
      </c>
      <c r="F1020" s="24" t="s">
        <v>0</v>
      </c>
      <c r="G1020" s="24">
        <v>16858.57</v>
      </c>
      <c r="H1020" s="24" t="s">
        <v>0</v>
      </c>
      <c r="I1020" s="47"/>
    </row>
    <row r="1021" spans="2:9" x14ac:dyDescent="0.2">
      <c r="B1021" s="2" t="s">
        <v>398</v>
      </c>
      <c r="C1021" s="2" t="s">
        <v>399</v>
      </c>
      <c r="D1021" s="2"/>
      <c r="E1021" s="24" t="s">
        <v>0</v>
      </c>
      <c r="F1021" s="24" t="s">
        <v>0</v>
      </c>
      <c r="G1021" s="24">
        <v>1289.81</v>
      </c>
      <c r="H1021" s="24" t="s">
        <v>0</v>
      </c>
      <c r="I1021" s="47"/>
    </row>
    <row r="1022" spans="2:9" x14ac:dyDescent="0.2">
      <c r="B1022" s="2" t="s">
        <v>380</v>
      </c>
      <c r="C1022" s="2" t="s">
        <v>381</v>
      </c>
      <c r="D1022" s="2"/>
      <c r="E1022" s="24" t="s">
        <v>0</v>
      </c>
      <c r="F1022" s="24" t="s">
        <v>0</v>
      </c>
      <c r="G1022" s="24">
        <v>1517.66</v>
      </c>
      <c r="H1022" s="24" t="s">
        <v>0</v>
      </c>
      <c r="I1022" s="47"/>
    </row>
    <row r="1023" spans="2:9" x14ac:dyDescent="0.2">
      <c r="B1023" s="2" t="s">
        <v>404</v>
      </c>
      <c r="C1023" s="2" t="s">
        <v>405</v>
      </c>
      <c r="D1023" s="2"/>
      <c r="E1023" s="24" t="s">
        <v>0</v>
      </c>
      <c r="F1023" s="24" t="s">
        <v>0</v>
      </c>
      <c r="G1023" s="24">
        <v>17084.189999999999</v>
      </c>
      <c r="H1023" s="24" t="s">
        <v>0</v>
      </c>
      <c r="I1023" s="47"/>
    </row>
    <row r="1024" spans="2:9" x14ac:dyDescent="0.2">
      <c r="B1024" s="2" t="s">
        <v>218</v>
      </c>
      <c r="C1024" s="2" t="s">
        <v>219</v>
      </c>
      <c r="D1024" s="2"/>
      <c r="E1024" s="24" t="s">
        <v>0</v>
      </c>
      <c r="F1024" s="24" t="s">
        <v>0</v>
      </c>
      <c r="G1024" s="24">
        <v>199.08</v>
      </c>
      <c r="H1024" s="24" t="s">
        <v>0</v>
      </c>
      <c r="I1024" s="47"/>
    </row>
    <row r="1025" spans="2:9" x14ac:dyDescent="0.2">
      <c r="B1025" s="2" t="s">
        <v>406</v>
      </c>
      <c r="C1025" s="2" t="s">
        <v>407</v>
      </c>
      <c r="D1025" s="2"/>
      <c r="E1025" s="24" t="s">
        <v>0</v>
      </c>
      <c r="F1025" s="24" t="s">
        <v>0</v>
      </c>
      <c r="G1025" s="24">
        <v>1342.59</v>
      </c>
      <c r="H1025" s="24" t="s">
        <v>0</v>
      </c>
      <c r="I1025" s="47"/>
    </row>
    <row r="1026" spans="2:9" x14ac:dyDescent="0.2">
      <c r="B1026" s="2" t="s">
        <v>408</v>
      </c>
      <c r="C1026" s="2" t="s">
        <v>409</v>
      </c>
      <c r="D1026" s="2"/>
      <c r="E1026" s="24" t="s">
        <v>0</v>
      </c>
      <c r="F1026" s="24" t="s">
        <v>0</v>
      </c>
      <c r="G1026" s="24">
        <v>931</v>
      </c>
      <c r="H1026" s="24" t="s">
        <v>0</v>
      </c>
      <c r="I1026" s="47"/>
    </row>
    <row r="1027" spans="2:9" x14ac:dyDescent="0.2">
      <c r="B1027" s="2" t="s">
        <v>410</v>
      </c>
      <c r="C1027" s="2" t="s">
        <v>411</v>
      </c>
      <c r="D1027" s="2"/>
      <c r="E1027" s="24" t="s">
        <v>0</v>
      </c>
      <c r="F1027" s="24" t="s">
        <v>0</v>
      </c>
      <c r="G1027" s="24">
        <v>308.56</v>
      </c>
      <c r="H1027" s="24" t="s">
        <v>0</v>
      </c>
      <c r="I1027" s="47"/>
    </row>
    <row r="1028" spans="2:9" x14ac:dyDescent="0.2">
      <c r="B1028" s="2" t="s">
        <v>220</v>
      </c>
      <c r="C1028" s="2" t="s">
        <v>221</v>
      </c>
      <c r="D1028" s="2"/>
      <c r="E1028" s="24" t="s">
        <v>0</v>
      </c>
      <c r="F1028" s="24" t="s">
        <v>0</v>
      </c>
      <c r="G1028" s="24">
        <v>12075.87</v>
      </c>
      <c r="H1028" s="24" t="s">
        <v>0</v>
      </c>
      <c r="I1028" s="47"/>
    </row>
    <row r="1029" spans="2:9" x14ac:dyDescent="0.2">
      <c r="B1029" s="2" t="s">
        <v>222</v>
      </c>
      <c r="C1029" s="2" t="s">
        <v>223</v>
      </c>
      <c r="D1029" s="2"/>
      <c r="E1029" s="24" t="s">
        <v>0</v>
      </c>
      <c r="F1029" s="24" t="s">
        <v>0</v>
      </c>
      <c r="G1029" s="24">
        <v>11010.61</v>
      </c>
      <c r="H1029" s="24" t="s">
        <v>0</v>
      </c>
      <c r="I1029" s="47"/>
    </row>
    <row r="1030" spans="2:9" x14ac:dyDescent="0.2">
      <c r="B1030" s="2" t="s">
        <v>414</v>
      </c>
      <c r="C1030" s="2" t="s">
        <v>415</v>
      </c>
      <c r="D1030" s="2"/>
      <c r="E1030" s="24" t="s">
        <v>0</v>
      </c>
      <c r="F1030" s="24" t="s">
        <v>0</v>
      </c>
      <c r="G1030" s="24">
        <v>6419.65</v>
      </c>
      <c r="H1030" s="24" t="s">
        <v>0</v>
      </c>
      <c r="I1030" s="47"/>
    </row>
    <row r="1031" spans="2:9" x14ac:dyDescent="0.2">
      <c r="B1031" s="3" t="s">
        <v>250</v>
      </c>
      <c r="C1031" s="3" t="s">
        <v>251</v>
      </c>
      <c r="D1031" s="3"/>
      <c r="E1031" s="4">
        <v>20000</v>
      </c>
      <c r="F1031" s="4">
        <v>20000</v>
      </c>
      <c r="G1031" s="4"/>
      <c r="H1031" s="4"/>
      <c r="I1031" s="45"/>
    </row>
    <row r="1032" spans="2:9" x14ac:dyDescent="0.2">
      <c r="B1032" s="55" t="s">
        <v>164</v>
      </c>
      <c r="C1032" s="55"/>
      <c r="D1032" s="55"/>
      <c r="E1032" s="56">
        <v>85610</v>
      </c>
      <c r="F1032" s="56">
        <v>85610</v>
      </c>
      <c r="G1032" s="56">
        <v>37486.78</v>
      </c>
      <c r="H1032" s="56">
        <v>43.79</v>
      </c>
      <c r="I1032" s="46"/>
    </row>
    <row r="1033" spans="2:9" x14ac:dyDescent="0.2">
      <c r="B1033" s="3" t="s">
        <v>214</v>
      </c>
      <c r="C1033" s="3" t="s">
        <v>215</v>
      </c>
      <c r="D1033" s="3"/>
      <c r="E1033" s="4">
        <v>900</v>
      </c>
      <c r="F1033" s="4">
        <v>900</v>
      </c>
      <c r="G1033" s="4"/>
      <c r="H1033" s="4"/>
      <c r="I1033" s="45"/>
    </row>
    <row r="1034" spans="2:9" x14ac:dyDescent="0.2">
      <c r="B1034" s="3" t="s">
        <v>216</v>
      </c>
      <c r="C1034" s="3" t="s">
        <v>217</v>
      </c>
      <c r="D1034" s="3"/>
      <c r="E1034" s="4">
        <v>81295</v>
      </c>
      <c r="F1034" s="4">
        <v>81295</v>
      </c>
      <c r="G1034" s="4">
        <v>36786.78</v>
      </c>
      <c r="H1034" s="4">
        <v>45.25</v>
      </c>
      <c r="I1034" s="45"/>
    </row>
    <row r="1035" spans="2:9" x14ac:dyDescent="0.2">
      <c r="B1035" s="2" t="s">
        <v>386</v>
      </c>
      <c r="C1035" s="2" t="s">
        <v>387</v>
      </c>
      <c r="D1035" s="2"/>
      <c r="E1035" s="24" t="s">
        <v>0</v>
      </c>
      <c r="F1035" s="24" t="s">
        <v>0</v>
      </c>
      <c r="G1035" s="24">
        <v>486.3</v>
      </c>
      <c r="H1035" s="24" t="s">
        <v>0</v>
      </c>
      <c r="I1035" s="47"/>
    </row>
    <row r="1036" spans="2:9" x14ac:dyDescent="0.2">
      <c r="B1036" s="2" t="s">
        <v>388</v>
      </c>
      <c r="C1036" s="2" t="s">
        <v>389</v>
      </c>
      <c r="D1036" s="2"/>
      <c r="E1036" s="24" t="s">
        <v>0</v>
      </c>
      <c r="F1036" s="24" t="s">
        <v>0</v>
      </c>
      <c r="G1036" s="24">
        <v>298.86</v>
      </c>
      <c r="H1036" s="24" t="s">
        <v>0</v>
      </c>
      <c r="I1036" s="47"/>
    </row>
    <row r="1037" spans="2:9" x14ac:dyDescent="0.2">
      <c r="B1037" s="2" t="s">
        <v>392</v>
      </c>
      <c r="C1037" s="2" t="s">
        <v>393</v>
      </c>
      <c r="D1037" s="2"/>
      <c r="E1037" s="24" t="s">
        <v>0</v>
      </c>
      <c r="F1037" s="24" t="s">
        <v>0</v>
      </c>
      <c r="G1037" s="24">
        <v>2355.12</v>
      </c>
      <c r="H1037" s="24" t="s">
        <v>0</v>
      </c>
      <c r="I1037" s="47"/>
    </row>
    <row r="1038" spans="2:9" x14ac:dyDescent="0.2">
      <c r="B1038" s="2" t="s">
        <v>396</v>
      </c>
      <c r="C1038" s="2" t="s">
        <v>397</v>
      </c>
      <c r="D1038" s="2"/>
      <c r="E1038" s="24" t="s">
        <v>0</v>
      </c>
      <c r="F1038" s="24" t="s">
        <v>0</v>
      </c>
      <c r="G1038" s="24">
        <v>772.43</v>
      </c>
      <c r="H1038" s="24" t="s">
        <v>0</v>
      </c>
      <c r="I1038" s="47"/>
    </row>
    <row r="1039" spans="2:9" x14ac:dyDescent="0.2">
      <c r="B1039" s="2" t="s">
        <v>398</v>
      </c>
      <c r="C1039" s="2" t="s">
        <v>399</v>
      </c>
      <c r="D1039" s="2"/>
      <c r="E1039" s="24" t="s">
        <v>0</v>
      </c>
      <c r="F1039" s="24" t="s">
        <v>0</v>
      </c>
      <c r="G1039" s="24">
        <v>1900.61</v>
      </c>
      <c r="H1039" s="24" t="s">
        <v>0</v>
      </c>
      <c r="I1039" s="47"/>
    </row>
    <row r="1040" spans="2:9" x14ac:dyDescent="0.2">
      <c r="B1040" s="2" t="s">
        <v>380</v>
      </c>
      <c r="C1040" s="2" t="s">
        <v>381</v>
      </c>
      <c r="D1040" s="2"/>
      <c r="E1040" s="24" t="s">
        <v>0</v>
      </c>
      <c r="F1040" s="24" t="s">
        <v>0</v>
      </c>
      <c r="G1040" s="24">
        <v>1792.35</v>
      </c>
      <c r="H1040" s="24" t="s">
        <v>0</v>
      </c>
      <c r="I1040" s="47"/>
    </row>
    <row r="1041" spans="2:9" x14ac:dyDescent="0.2">
      <c r="B1041" s="2" t="s">
        <v>402</v>
      </c>
      <c r="C1041" s="2" t="s">
        <v>403</v>
      </c>
      <c r="D1041" s="2"/>
      <c r="E1041" s="24" t="s">
        <v>0</v>
      </c>
      <c r="F1041" s="24" t="s">
        <v>0</v>
      </c>
      <c r="G1041" s="24">
        <v>1243.8599999999999</v>
      </c>
      <c r="H1041" s="24" t="s">
        <v>0</v>
      </c>
      <c r="I1041" s="47"/>
    </row>
    <row r="1042" spans="2:9" x14ac:dyDescent="0.2">
      <c r="B1042" s="2" t="s">
        <v>404</v>
      </c>
      <c r="C1042" s="2" t="s">
        <v>405</v>
      </c>
      <c r="D1042" s="2"/>
      <c r="E1042" s="24" t="s">
        <v>0</v>
      </c>
      <c r="F1042" s="24" t="s">
        <v>0</v>
      </c>
      <c r="G1042" s="24">
        <v>105</v>
      </c>
      <c r="H1042" s="24" t="s">
        <v>0</v>
      </c>
      <c r="I1042" s="47"/>
    </row>
    <row r="1043" spans="2:9" x14ac:dyDescent="0.2">
      <c r="B1043" s="2" t="s">
        <v>218</v>
      </c>
      <c r="C1043" s="2" t="s">
        <v>219</v>
      </c>
      <c r="D1043" s="2"/>
      <c r="E1043" s="24" t="s">
        <v>0</v>
      </c>
      <c r="F1043" s="24" t="s">
        <v>0</v>
      </c>
      <c r="G1043" s="24">
        <v>63.7</v>
      </c>
      <c r="H1043" s="24" t="s">
        <v>0</v>
      </c>
      <c r="I1043" s="47"/>
    </row>
    <row r="1044" spans="2:9" x14ac:dyDescent="0.2">
      <c r="B1044" s="2" t="s">
        <v>406</v>
      </c>
      <c r="C1044" s="2" t="s">
        <v>407</v>
      </c>
      <c r="D1044" s="2"/>
      <c r="E1044" s="24" t="s">
        <v>0</v>
      </c>
      <c r="F1044" s="24" t="s">
        <v>0</v>
      </c>
      <c r="G1044" s="24">
        <v>676.8</v>
      </c>
      <c r="H1044" s="24" t="s">
        <v>0</v>
      </c>
      <c r="I1044" s="47"/>
    </row>
    <row r="1045" spans="2:9" x14ac:dyDescent="0.2">
      <c r="B1045" s="2" t="s">
        <v>408</v>
      </c>
      <c r="C1045" s="2" t="s">
        <v>409</v>
      </c>
      <c r="D1045" s="2"/>
      <c r="E1045" s="24" t="s">
        <v>0</v>
      </c>
      <c r="F1045" s="24" t="s">
        <v>0</v>
      </c>
      <c r="G1045" s="24">
        <v>329</v>
      </c>
      <c r="H1045" s="24" t="s">
        <v>0</v>
      </c>
      <c r="I1045" s="47"/>
    </row>
    <row r="1046" spans="2:9" x14ac:dyDescent="0.2">
      <c r="B1046" s="2" t="s">
        <v>220</v>
      </c>
      <c r="C1046" s="2" t="s">
        <v>221</v>
      </c>
      <c r="D1046" s="2"/>
      <c r="E1046" s="24" t="s">
        <v>0</v>
      </c>
      <c r="F1046" s="24" t="s">
        <v>0</v>
      </c>
      <c r="G1046" s="24">
        <v>25698.41</v>
      </c>
      <c r="H1046" s="24" t="s">
        <v>0</v>
      </c>
      <c r="I1046" s="47"/>
    </row>
    <row r="1047" spans="2:9" x14ac:dyDescent="0.2">
      <c r="B1047" s="2" t="s">
        <v>412</v>
      </c>
      <c r="C1047" s="2" t="s">
        <v>413</v>
      </c>
      <c r="D1047" s="2"/>
      <c r="E1047" s="24" t="s">
        <v>0</v>
      </c>
      <c r="F1047" s="24" t="s">
        <v>0</v>
      </c>
      <c r="G1047" s="24">
        <v>61.37</v>
      </c>
      <c r="H1047" s="24" t="s">
        <v>0</v>
      </c>
      <c r="I1047" s="47"/>
    </row>
    <row r="1048" spans="2:9" x14ac:dyDescent="0.2">
      <c r="B1048" s="2" t="s">
        <v>222</v>
      </c>
      <c r="C1048" s="2" t="s">
        <v>223</v>
      </c>
      <c r="D1048" s="2"/>
      <c r="E1048" s="24" t="s">
        <v>0</v>
      </c>
      <c r="F1048" s="24" t="s">
        <v>0</v>
      </c>
      <c r="G1048" s="24">
        <v>232.81</v>
      </c>
      <c r="H1048" s="24" t="s">
        <v>0</v>
      </c>
      <c r="I1048" s="47"/>
    </row>
    <row r="1049" spans="2:9" x14ac:dyDescent="0.2">
      <c r="B1049" s="2" t="s">
        <v>414</v>
      </c>
      <c r="C1049" s="2" t="s">
        <v>415</v>
      </c>
      <c r="D1049" s="2"/>
      <c r="E1049" s="24" t="s">
        <v>0</v>
      </c>
      <c r="F1049" s="24" t="s">
        <v>0</v>
      </c>
      <c r="G1049" s="24">
        <v>50</v>
      </c>
      <c r="H1049" s="24" t="s">
        <v>0</v>
      </c>
      <c r="I1049" s="47"/>
    </row>
    <row r="1050" spans="2:9" x14ac:dyDescent="0.2">
      <c r="B1050" s="2" t="s">
        <v>226</v>
      </c>
      <c r="C1050" s="2" t="s">
        <v>227</v>
      </c>
      <c r="D1050" s="2"/>
      <c r="E1050" s="24" t="s">
        <v>0</v>
      </c>
      <c r="F1050" s="24" t="s">
        <v>0</v>
      </c>
      <c r="G1050" s="24">
        <v>579.61</v>
      </c>
      <c r="H1050" s="24" t="s">
        <v>0</v>
      </c>
      <c r="I1050" s="47"/>
    </row>
    <row r="1051" spans="2:9" x14ac:dyDescent="0.2">
      <c r="B1051" s="2" t="s">
        <v>428</v>
      </c>
      <c r="C1051" s="2" t="s">
        <v>429</v>
      </c>
      <c r="D1051" s="2"/>
      <c r="E1051" s="24" t="s">
        <v>0</v>
      </c>
      <c r="F1051" s="24" t="s">
        <v>0</v>
      </c>
      <c r="G1051" s="24">
        <v>140.55000000000001</v>
      </c>
      <c r="H1051" s="24" t="s">
        <v>0</v>
      </c>
      <c r="I1051" s="47"/>
    </row>
    <row r="1052" spans="2:9" x14ac:dyDescent="0.2">
      <c r="B1052" s="3" t="s">
        <v>376</v>
      </c>
      <c r="C1052" s="3" t="s">
        <v>377</v>
      </c>
      <c r="D1052" s="3"/>
      <c r="E1052" s="4">
        <v>1415</v>
      </c>
      <c r="F1052" s="4">
        <v>1415</v>
      </c>
      <c r="G1052" s="4">
        <v>700</v>
      </c>
      <c r="H1052" s="4">
        <v>49.47</v>
      </c>
      <c r="I1052" s="45"/>
    </row>
    <row r="1053" spans="2:9" x14ac:dyDescent="0.2">
      <c r="B1053" s="2" t="s">
        <v>378</v>
      </c>
      <c r="C1053" s="2" t="s">
        <v>379</v>
      </c>
      <c r="D1053" s="2"/>
      <c r="E1053" s="24" t="s">
        <v>0</v>
      </c>
      <c r="F1053" s="24" t="s">
        <v>0</v>
      </c>
      <c r="G1053" s="24">
        <v>700</v>
      </c>
      <c r="H1053" s="24" t="s">
        <v>0</v>
      </c>
      <c r="I1053" s="47"/>
    </row>
    <row r="1054" spans="2:9" x14ac:dyDescent="0.2">
      <c r="B1054" s="3" t="s">
        <v>242</v>
      </c>
      <c r="C1054" s="3" t="s">
        <v>243</v>
      </c>
      <c r="D1054" s="3"/>
      <c r="E1054" s="4">
        <v>2000</v>
      </c>
      <c r="F1054" s="4">
        <v>2000</v>
      </c>
      <c r="G1054" s="4"/>
      <c r="H1054" s="4"/>
      <c r="I1054" s="45"/>
    </row>
    <row r="1055" spans="2:9" x14ac:dyDescent="0.2">
      <c r="B1055" s="55" t="s">
        <v>173</v>
      </c>
      <c r="C1055" s="55"/>
      <c r="D1055" s="55"/>
      <c r="E1055" s="56"/>
      <c r="F1055" s="56"/>
      <c r="G1055" s="56">
        <v>7150</v>
      </c>
      <c r="H1055" s="56" t="s">
        <v>0</v>
      </c>
      <c r="I1055" s="46"/>
    </row>
    <row r="1056" spans="2:9" x14ac:dyDescent="0.2">
      <c r="B1056" s="3" t="s">
        <v>216</v>
      </c>
      <c r="C1056" s="3" t="s">
        <v>217</v>
      </c>
      <c r="D1056" s="3"/>
      <c r="E1056" s="4"/>
      <c r="F1056" s="4"/>
      <c r="G1056" s="4">
        <v>7150</v>
      </c>
      <c r="H1056" s="4" t="s">
        <v>0</v>
      </c>
      <c r="I1056" s="45"/>
    </row>
    <row r="1057" spans="2:9" x14ac:dyDescent="0.2">
      <c r="B1057" s="2" t="s">
        <v>404</v>
      </c>
      <c r="C1057" s="2" t="s">
        <v>405</v>
      </c>
      <c r="D1057" s="2"/>
      <c r="E1057" s="24"/>
      <c r="F1057" s="24"/>
      <c r="G1057" s="24">
        <v>7150</v>
      </c>
      <c r="H1057" s="24" t="s">
        <v>0</v>
      </c>
      <c r="I1057" s="47"/>
    </row>
    <row r="1058" spans="2:9" x14ac:dyDescent="0.2">
      <c r="B1058" s="55" t="s">
        <v>175</v>
      </c>
      <c r="C1058" s="55"/>
      <c r="D1058" s="55"/>
      <c r="E1058" s="56"/>
      <c r="F1058" s="56"/>
      <c r="G1058" s="56">
        <v>4000</v>
      </c>
      <c r="H1058" s="56" t="s">
        <v>0</v>
      </c>
      <c r="I1058" s="46"/>
    </row>
    <row r="1059" spans="2:9" x14ac:dyDescent="0.2">
      <c r="B1059" s="3" t="s">
        <v>242</v>
      </c>
      <c r="C1059" s="3" t="s">
        <v>243</v>
      </c>
      <c r="D1059" s="3"/>
      <c r="E1059" s="4"/>
      <c r="F1059" s="4"/>
      <c r="G1059" s="4">
        <v>4000</v>
      </c>
      <c r="H1059" s="4" t="s">
        <v>0</v>
      </c>
      <c r="I1059" s="45"/>
    </row>
    <row r="1060" spans="2:9" x14ac:dyDescent="0.2">
      <c r="B1060" s="2" t="s">
        <v>450</v>
      </c>
      <c r="C1060" s="2" t="s">
        <v>451</v>
      </c>
      <c r="D1060" s="2"/>
      <c r="E1060" s="24" t="s">
        <v>0</v>
      </c>
      <c r="F1060" s="24" t="s">
        <v>0</v>
      </c>
      <c r="G1060" s="24">
        <v>4000</v>
      </c>
      <c r="H1060" s="24" t="s">
        <v>0</v>
      </c>
      <c r="I1060" s="47"/>
    </row>
    <row r="1061" spans="2:9" ht="12.75" customHeight="1" x14ac:dyDescent="0.2">
      <c r="B1061" s="64" t="s">
        <v>445</v>
      </c>
      <c r="C1061" s="108" t="s">
        <v>446</v>
      </c>
      <c r="D1061" s="108"/>
      <c r="E1061" s="65">
        <v>66000</v>
      </c>
      <c r="F1061" s="65">
        <v>66000</v>
      </c>
      <c r="G1061" s="65">
        <v>44287.76</v>
      </c>
      <c r="H1061" s="65">
        <v>67.099999999999994</v>
      </c>
      <c r="I1061" s="45"/>
    </row>
    <row r="1062" spans="2:9" x14ac:dyDescent="0.2">
      <c r="B1062" s="55" t="s">
        <v>160</v>
      </c>
      <c r="C1062" s="55"/>
      <c r="D1062" s="55"/>
      <c r="E1062" s="56">
        <v>25000</v>
      </c>
      <c r="F1062" s="56">
        <v>25000</v>
      </c>
      <c r="G1062" s="56">
        <v>15021.23</v>
      </c>
      <c r="H1062" s="56">
        <v>60.08</v>
      </c>
      <c r="I1062" s="46"/>
    </row>
    <row r="1063" spans="2:9" x14ac:dyDescent="0.2">
      <c r="B1063" s="3" t="s">
        <v>216</v>
      </c>
      <c r="C1063" s="3" t="s">
        <v>217</v>
      </c>
      <c r="D1063" s="3"/>
      <c r="E1063" s="4">
        <v>25000</v>
      </c>
      <c r="F1063" s="4">
        <v>25000</v>
      </c>
      <c r="G1063" s="4">
        <v>15021.23</v>
      </c>
      <c r="H1063" s="4">
        <v>60.08</v>
      </c>
      <c r="I1063" s="45"/>
    </row>
    <row r="1064" spans="2:9" x14ac:dyDescent="0.2">
      <c r="B1064" s="2" t="s">
        <v>218</v>
      </c>
      <c r="C1064" s="2" t="s">
        <v>219</v>
      </c>
      <c r="D1064" s="2"/>
      <c r="E1064" s="24" t="s">
        <v>0</v>
      </c>
      <c r="F1064" s="24" t="s">
        <v>0</v>
      </c>
      <c r="G1064" s="24">
        <v>1753.08</v>
      </c>
      <c r="H1064" s="24" t="s">
        <v>0</v>
      </c>
      <c r="I1064" s="47"/>
    </row>
    <row r="1065" spans="2:9" x14ac:dyDescent="0.2">
      <c r="B1065" s="2" t="s">
        <v>220</v>
      </c>
      <c r="C1065" s="2" t="s">
        <v>221</v>
      </c>
      <c r="D1065" s="2"/>
      <c r="E1065" s="24" t="s">
        <v>0</v>
      </c>
      <c r="F1065" s="24" t="s">
        <v>0</v>
      </c>
      <c r="G1065" s="24">
        <v>2173.0700000000002</v>
      </c>
      <c r="H1065" s="24" t="s">
        <v>0</v>
      </c>
      <c r="I1065" s="47"/>
    </row>
    <row r="1066" spans="2:9" x14ac:dyDescent="0.2">
      <c r="B1066" s="2" t="s">
        <v>222</v>
      </c>
      <c r="C1066" s="2" t="s">
        <v>223</v>
      </c>
      <c r="D1066" s="2"/>
      <c r="E1066" s="24" t="s">
        <v>0</v>
      </c>
      <c r="F1066" s="24" t="s">
        <v>0</v>
      </c>
      <c r="G1066" s="24">
        <v>9655.48</v>
      </c>
      <c r="H1066" s="24" t="s">
        <v>0</v>
      </c>
      <c r="I1066" s="47"/>
    </row>
    <row r="1067" spans="2:9" x14ac:dyDescent="0.2">
      <c r="B1067" s="2" t="s">
        <v>226</v>
      </c>
      <c r="C1067" s="2" t="s">
        <v>227</v>
      </c>
      <c r="D1067" s="2"/>
      <c r="E1067" s="24" t="s">
        <v>0</v>
      </c>
      <c r="F1067" s="24" t="s">
        <v>0</v>
      </c>
      <c r="G1067" s="24">
        <v>1439.6</v>
      </c>
      <c r="H1067" s="24" t="s">
        <v>0</v>
      </c>
      <c r="I1067" s="47"/>
    </row>
    <row r="1068" spans="2:9" x14ac:dyDescent="0.2">
      <c r="B1068" s="55" t="s">
        <v>164</v>
      </c>
      <c r="C1068" s="55"/>
      <c r="D1068" s="55"/>
      <c r="E1068" s="56">
        <v>41000</v>
      </c>
      <c r="F1068" s="56">
        <v>41000</v>
      </c>
      <c r="G1068" s="56">
        <v>10827.94</v>
      </c>
      <c r="H1068" s="56">
        <v>26.41</v>
      </c>
      <c r="I1068" s="46"/>
    </row>
    <row r="1069" spans="2:9" x14ac:dyDescent="0.2">
      <c r="B1069" s="3" t="s">
        <v>216</v>
      </c>
      <c r="C1069" s="3" t="s">
        <v>217</v>
      </c>
      <c r="D1069" s="3"/>
      <c r="E1069" s="4">
        <v>41000</v>
      </c>
      <c r="F1069" s="4">
        <v>41000</v>
      </c>
      <c r="G1069" s="4">
        <v>10827.94</v>
      </c>
      <c r="H1069" s="4">
        <v>26.41</v>
      </c>
      <c r="I1069" s="45"/>
    </row>
    <row r="1070" spans="2:9" x14ac:dyDescent="0.2">
      <c r="B1070" s="2" t="s">
        <v>218</v>
      </c>
      <c r="C1070" s="2" t="s">
        <v>219</v>
      </c>
      <c r="D1070" s="2"/>
      <c r="E1070" s="24" t="s">
        <v>0</v>
      </c>
      <c r="F1070" s="24" t="s">
        <v>0</v>
      </c>
      <c r="G1070" s="24">
        <v>2173.4899999999998</v>
      </c>
      <c r="H1070" s="24" t="s">
        <v>0</v>
      </c>
      <c r="I1070" s="47"/>
    </row>
    <row r="1071" spans="2:9" x14ac:dyDescent="0.2">
      <c r="B1071" s="2" t="s">
        <v>222</v>
      </c>
      <c r="C1071" s="2" t="s">
        <v>223</v>
      </c>
      <c r="D1071" s="2"/>
      <c r="E1071" s="24" t="s">
        <v>0</v>
      </c>
      <c r="F1071" s="24" t="s">
        <v>0</v>
      </c>
      <c r="G1071" s="24">
        <v>8473.49</v>
      </c>
      <c r="H1071" s="24" t="s">
        <v>0</v>
      </c>
      <c r="I1071" s="47"/>
    </row>
    <row r="1072" spans="2:9" x14ac:dyDescent="0.2">
      <c r="B1072" s="2" t="s">
        <v>226</v>
      </c>
      <c r="C1072" s="2" t="s">
        <v>227</v>
      </c>
      <c r="D1072" s="2"/>
      <c r="E1072" s="24" t="s">
        <v>0</v>
      </c>
      <c r="F1072" s="24" t="s">
        <v>0</v>
      </c>
      <c r="G1072" s="24">
        <v>180.96</v>
      </c>
      <c r="H1072" s="24" t="s">
        <v>0</v>
      </c>
      <c r="I1072" s="47"/>
    </row>
    <row r="1073" spans="2:9" x14ac:dyDescent="0.2">
      <c r="B1073" s="55" t="s">
        <v>173</v>
      </c>
      <c r="C1073" s="55"/>
      <c r="D1073" s="55"/>
      <c r="E1073" s="56"/>
      <c r="F1073" s="56"/>
      <c r="G1073" s="56">
        <v>17856.91</v>
      </c>
      <c r="H1073" s="56" t="s">
        <v>0</v>
      </c>
      <c r="I1073" s="46"/>
    </row>
    <row r="1074" spans="2:9" x14ac:dyDescent="0.2">
      <c r="B1074" s="3" t="s">
        <v>216</v>
      </c>
      <c r="C1074" s="3" t="s">
        <v>217</v>
      </c>
      <c r="D1074" s="3"/>
      <c r="E1074" s="4"/>
      <c r="F1074" s="4"/>
      <c r="G1074" s="4">
        <v>17856.91</v>
      </c>
      <c r="H1074" s="4" t="s">
        <v>0</v>
      </c>
      <c r="I1074" s="45"/>
    </row>
    <row r="1075" spans="2:9" x14ac:dyDescent="0.2">
      <c r="B1075" s="2" t="s">
        <v>220</v>
      </c>
      <c r="C1075" s="2" t="s">
        <v>221</v>
      </c>
      <c r="D1075" s="2"/>
      <c r="E1075" s="24"/>
      <c r="F1075" s="24"/>
      <c r="G1075" s="24">
        <v>3025.06</v>
      </c>
      <c r="H1075" s="24" t="s">
        <v>0</v>
      </c>
      <c r="I1075" s="47"/>
    </row>
    <row r="1076" spans="2:9" x14ac:dyDescent="0.2">
      <c r="B1076" s="2" t="s">
        <v>222</v>
      </c>
      <c r="C1076" s="2" t="s">
        <v>223</v>
      </c>
      <c r="D1076" s="2"/>
      <c r="E1076" s="24"/>
      <c r="F1076" s="24"/>
      <c r="G1076" s="24">
        <v>14831.85</v>
      </c>
      <c r="H1076" s="24" t="s">
        <v>0</v>
      </c>
      <c r="I1076" s="47"/>
    </row>
    <row r="1077" spans="2:9" x14ac:dyDescent="0.2">
      <c r="B1077" s="55" t="s">
        <v>175</v>
      </c>
      <c r="C1077" s="55"/>
      <c r="D1077" s="55"/>
      <c r="E1077" s="56"/>
      <c r="F1077" s="56"/>
      <c r="G1077" s="56">
        <v>581.67999999999995</v>
      </c>
      <c r="H1077" s="56" t="s">
        <v>0</v>
      </c>
      <c r="I1077" s="46"/>
    </row>
    <row r="1078" spans="2:9" x14ac:dyDescent="0.2">
      <c r="B1078" s="3" t="s">
        <v>216</v>
      </c>
      <c r="C1078" s="3" t="s">
        <v>217</v>
      </c>
      <c r="D1078" s="3"/>
      <c r="E1078" s="4"/>
      <c r="F1078" s="4"/>
      <c r="G1078" s="4">
        <v>581.67999999999995</v>
      </c>
      <c r="H1078" s="4" t="s">
        <v>0</v>
      </c>
      <c r="I1078" s="45"/>
    </row>
    <row r="1079" spans="2:9" x14ac:dyDescent="0.2">
      <c r="B1079" s="2" t="s">
        <v>218</v>
      </c>
      <c r="C1079" s="2" t="s">
        <v>219</v>
      </c>
      <c r="D1079" s="2"/>
      <c r="E1079" s="24" t="s">
        <v>0</v>
      </c>
      <c r="F1079" s="24" t="s">
        <v>0</v>
      </c>
      <c r="G1079" s="24">
        <v>168.75</v>
      </c>
      <c r="H1079" s="24" t="s">
        <v>0</v>
      </c>
      <c r="I1079" s="47"/>
    </row>
    <row r="1080" spans="2:9" x14ac:dyDescent="0.2">
      <c r="B1080" s="2" t="s">
        <v>222</v>
      </c>
      <c r="C1080" s="2" t="s">
        <v>223</v>
      </c>
      <c r="D1080" s="2"/>
      <c r="E1080" s="24" t="s">
        <v>0</v>
      </c>
      <c r="F1080" s="24" t="s">
        <v>0</v>
      </c>
      <c r="G1080" s="24">
        <v>412.93</v>
      </c>
      <c r="H1080" s="24" t="s">
        <v>0</v>
      </c>
      <c r="I1080" s="47"/>
    </row>
    <row r="1081" spans="2:9" ht="25.5" customHeight="1" x14ac:dyDescent="0.2">
      <c r="B1081" s="111" t="s">
        <v>452</v>
      </c>
      <c r="C1081" s="111"/>
      <c r="D1081" s="111"/>
      <c r="E1081" s="61">
        <v>1863305</v>
      </c>
      <c r="F1081" s="61">
        <f>1790715+5100</f>
        <v>1795815</v>
      </c>
      <c r="G1081" s="61">
        <v>694726.82</v>
      </c>
      <c r="H1081" s="61">
        <f>G1081/F1081*100</f>
        <v>38.685879113383059</v>
      </c>
      <c r="I1081" s="45"/>
    </row>
    <row r="1082" spans="2:9" x14ac:dyDescent="0.2">
      <c r="B1082" s="53" t="s">
        <v>453</v>
      </c>
      <c r="C1082" s="53"/>
      <c r="D1082" s="53"/>
      <c r="E1082" s="54">
        <v>1863305</v>
      </c>
      <c r="F1082" s="54">
        <f>1790715+5100</f>
        <v>1795815</v>
      </c>
      <c r="G1082" s="54">
        <v>694726.82</v>
      </c>
      <c r="H1082" s="54">
        <f>G1082/F1082*100</f>
        <v>38.685879113383059</v>
      </c>
      <c r="I1082" s="45"/>
    </row>
    <row r="1083" spans="2:9" x14ac:dyDescent="0.2">
      <c r="B1083" s="55" t="s">
        <v>160</v>
      </c>
      <c r="C1083" s="55"/>
      <c r="D1083" s="55"/>
      <c r="E1083" s="56">
        <v>1696744.45</v>
      </c>
      <c r="F1083" s="56">
        <f>1624154.45+5100</f>
        <v>1629254.45</v>
      </c>
      <c r="G1083" s="56">
        <v>687948.87</v>
      </c>
      <c r="H1083" s="56">
        <f>G1083/F1083*100</f>
        <v>42.224765444096221</v>
      </c>
      <c r="I1083" s="46"/>
    </row>
    <row r="1084" spans="2:9" x14ac:dyDescent="0.2">
      <c r="B1084" s="55" t="s">
        <v>163</v>
      </c>
      <c r="C1084" s="55"/>
      <c r="D1084" s="55"/>
      <c r="E1084" s="56">
        <v>50000</v>
      </c>
      <c r="F1084" s="56">
        <v>50000</v>
      </c>
      <c r="G1084" s="56">
        <v>6777.95</v>
      </c>
      <c r="H1084" s="56">
        <v>13.56</v>
      </c>
      <c r="I1084" s="46"/>
    </row>
    <row r="1085" spans="2:9" x14ac:dyDescent="0.2">
      <c r="B1085" s="55" t="s">
        <v>172</v>
      </c>
      <c r="C1085" s="55"/>
      <c r="D1085" s="55"/>
      <c r="E1085" s="56">
        <v>45560.55</v>
      </c>
      <c r="F1085" s="56">
        <v>45560.55</v>
      </c>
      <c r="G1085" s="56"/>
      <c r="H1085" s="56"/>
      <c r="I1085" s="46"/>
    </row>
    <row r="1086" spans="2:9" x14ac:dyDescent="0.2">
      <c r="B1086" s="55" t="s">
        <v>174</v>
      </c>
      <c r="C1086" s="55"/>
      <c r="D1086" s="55"/>
      <c r="E1086" s="56">
        <v>71000</v>
      </c>
      <c r="F1086" s="56">
        <v>71000</v>
      </c>
      <c r="G1086" s="56"/>
      <c r="H1086" s="56"/>
      <c r="I1086" s="46"/>
    </row>
    <row r="1087" spans="2:9" x14ac:dyDescent="0.2">
      <c r="B1087" s="62" t="s">
        <v>454</v>
      </c>
      <c r="C1087" s="62" t="s">
        <v>455</v>
      </c>
      <c r="D1087" s="62"/>
      <c r="E1087" s="63">
        <v>1813215</v>
      </c>
      <c r="F1087" s="63">
        <f>1740625+5100</f>
        <v>1745725</v>
      </c>
      <c r="G1087" s="63">
        <v>677670.02</v>
      </c>
      <c r="H1087" s="63">
        <f>G1087/F1087*100</f>
        <v>38.81882999899755</v>
      </c>
      <c r="I1087" s="45"/>
    </row>
    <row r="1088" spans="2:9" x14ac:dyDescent="0.2">
      <c r="B1088" s="59" t="s">
        <v>456</v>
      </c>
      <c r="C1088" s="59" t="s">
        <v>457</v>
      </c>
      <c r="D1088" s="59"/>
      <c r="E1088" s="60">
        <v>1021930</v>
      </c>
      <c r="F1088" s="60">
        <f>969040+5100</f>
        <v>974140</v>
      </c>
      <c r="G1088" s="60">
        <v>425700.79</v>
      </c>
      <c r="H1088" s="60">
        <f>G1088/F1088*100</f>
        <v>43.700165273985256</v>
      </c>
      <c r="I1088" s="45"/>
    </row>
    <row r="1089" spans="2:9" x14ac:dyDescent="0.2">
      <c r="B1089" s="55" t="s">
        <v>160</v>
      </c>
      <c r="C1089" s="55"/>
      <c r="D1089" s="55"/>
      <c r="E1089" s="56">
        <v>956130</v>
      </c>
      <c r="F1089" s="56">
        <f>903240+5100</f>
        <v>908340</v>
      </c>
      <c r="G1089" s="56">
        <v>425700.79</v>
      </c>
      <c r="H1089" s="56">
        <f>G1089/F1089*100</f>
        <v>46.865798049188626</v>
      </c>
      <c r="I1089" s="46"/>
    </row>
    <row r="1090" spans="2:9" x14ac:dyDescent="0.2">
      <c r="B1090" s="3" t="s">
        <v>214</v>
      </c>
      <c r="C1090" s="3" t="s">
        <v>215</v>
      </c>
      <c r="D1090" s="3"/>
      <c r="E1090" s="4">
        <v>956130</v>
      </c>
      <c r="F1090" s="4">
        <f>903240+5100</f>
        <v>908340</v>
      </c>
      <c r="G1090" s="4">
        <v>425700.79</v>
      </c>
      <c r="H1090" s="4">
        <f>G1090/F1090*100</f>
        <v>46.865798049188626</v>
      </c>
      <c r="I1090" s="45"/>
    </row>
    <row r="1091" spans="2:9" x14ac:dyDescent="0.2">
      <c r="B1091" s="2" t="s">
        <v>364</v>
      </c>
      <c r="C1091" s="2" t="s">
        <v>365</v>
      </c>
      <c r="D1091" s="2"/>
      <c r="E1091" s="24" t="s">
        <v>0</v>
      </c>
      <c r="F1091" s="24" t="s">
        <v>0</v>
      </c>
      <c r="G1091" s="24">
        <v>354388.61</v>
      </c>
      <c r="H1091" s="24" t="s">
        <v>0</v>
      </c>
      <c r="I1091" s="47"/>
    </row>
    <row r="1092" spans="2:9" x14ac:dyDescent="0.2">
      <c r="B1092" s="2" t="s">
        <v>366</v>
      </c>
      <c r="C1092" s="2" t="s">
        <v>367</v>
      </c>
      <c r="D1092" s="2"/>
      <c r="E1092" s="24" t="s">
        <v>0</v>
      </c>
      <c r="F1092" s="24" t="s">
        <v>0</v>
      </c>
      <c r="G1092" s="24">
        <v>12838.06</v>
      </c>
      <c r="H1092" s="24" t="s">
        <v>0</v>
      </c>
      <c r="I1092" s="47"/>
    </row>
    <row r="1093" spans="2:9" x14ac:dyDescent="0.2">
      <c r="B1093" s="2" t="s">
        <v>368</v>
      </c>
      <c r="C1093" s="2" t="s">
        <v>369</v>
      </c>
      <c r="D1093" s="2"/>
      <c r="E1093" s="24" t="s">
        <v>0</v>
      </c>
      <c r="F1093" s="24" t="s">
        <v>0</v>
      </c>
      <c r="G1093" s="24">
        <v>58474.12</v>
      </c>
      <c r="H1093" s="24" t="s">
        <v>0</v>
      </c>
      <c r="I1093" s="47"/>
    </row>
    <row r="1094" spans="2:9" x14ac:dyDescent="0.2">
      <c r="B1094" s="55" t="s">
        <v>174</v>
      </c>
      <c r="C1094" s="55"/>
      <c r="D1094" s="55"/>
      <c r="E1094" s="56">
        <v>65800</v>
      </c>
      <c r="F1094" s="56">
        <v>65800</v>
      </c>
      <c r="G1094" s="56"/>
      <c r="H1094" s="56"/>
      <c r="I1094" s="46"/>
    </row>
    <row r="1095" spans="2:9" x14ac:dyDescent="0.2">
      <c r="B1095" s="3" t="s">
        <v>214</v>
      </c>
      <c r="C1095" s="3" t="s">
        <v>215</v>
      </c>
      <c r="D1095" s="3"/>
      <c r="E1095" s="4">
        <v>65800</v>
      </c>
      <c r="F1095" s="4">
        <v>65800</v>
      </c>
      <c r="G1095" s="4"/>
      <c r="H1095" s="4"/>
      <c r="I1095" s="45"/>
    </row>
    <row r="1096" spans="2:9" x14ac:dyDescent="0.2">
      <c r="B1096" s="59" t="s">
        <v>458</v>
      </c>
      <c r="C1096" s="59" t="s">
        <v>459</v>
      </c>
      <c r="D1096" s="59"/>
      <c r="E1096" s="60">
        <v>337497</v>
      </c>
      <c r="F1096" s="60">
        <v>324797</v>
      </c>
      <c r="G1096" s="60">
        <v>174750.82</v>
      </c>
      <c r="H1096" s="60">
        <v>53.8</v>
      </c>
      <c r="I1096" s="45"/>
    </row>
    <row r="1097" spans="2:9" x14ac:dyDescent="0.2">
      <c r="B1097" s="55" t="s">
        <v>160</v>
      </c>
      <c r="C1097" s="55"/>
      <c r="D1097" s="55"/>
      <c r="E1097" s="56">
        <v>285797</v>
      </c>
      <c r="F1097" s="56">
        <v>273097</v>
      </c>
      <c r="G1097" s="56">
        <v>167972.87</v>
      </c>
      <c r="H1097" s="56">
        <v>61.51</v>
      </c>
      <c r="I1097" s="46"/>
    </row>
    <row r="1098" spans="2:9" x14ac:dyDescent="0.2">
      <c r="B1098" s="3" t="s">
        <v>216</v>
      </c>
      <c r="C1098" s="3" t="s">
        <v>217</v>
      </c>
      <c r="D1098" s="3"/>
      <c r="E1098" s="4">
        <v>259197</v>
      </c>
      <c r="F1098" s="4">
        <v>246497</v>
      </c>
      <c r="G1098" s="4">
        <v>163677.38</v>
      </c>
      <c r="H1098" s="4">
        <v>66.400000000000006</v>
      </c>
      <c r="I1098" s="45"/>
    </row>
    <row r="1099" spans="2:9" x14ac:dyDescent="0.2">
      <c r="B1099" s="2" t="s">
        <v>386</v>
      </c>
      <c r="C1099" s="2" t="s">
        <v>387</v>
      </c>
      <c r="D1099" s="2"/>
      <c r="E1099" s="24" t="s">
        <v>0</v>
      </c>
      <c r="F1099" s="24" t="s">
        <v>0</v>
      </c>
      <c r="G1099" s="24">
        <v>1219.5</v>
      </c>
      <c r="H1099" s="24" t="s">
        <v>0</v>
      </c>
      <c r="I1099" s="47"/>
    </row>
    <row r="1100" spans="2:9" x14ac:dyDescent="0.2">
      <c r="B1100" s="2" t="s">
        <v>370</v>
      </c>
      <c r="C1100" s="2" t="s">
        <v>371</v>
      </c>
      <c r="D1100" s="2"/>
      <c r="E1100" s="24" t="s">
        <v>0</v>
      </c>
      <c r="F1100" s="24" t="s">
        <v>0</v>
      </c>
      <c r="G1100" s="24">
        <v>6335.48</v>
      </c>
      <c r="H1100" s="24" t="s">
        <v>0</v>
      </c>
      <c r="I1100" s="47"/>
    </row>
    <row r="1101" spans="2:9" x14ac:dyDescent="0.2">
      <c r="B1101" s="2" t="s">
        <v>388</v>
      </c>
      <c r="C1101" s="2" t="s">
        <v>389</v>
      </c>
      <c r="D1101" s="2"/>
      <c r="E1101" s="24" t="s">
        <v>0</v>
      </c>
      <c r="F1101" s="24" t="s">
        <v>0</v>
      </c>
      <c r="G1101" s="24">
        <v>1838.7</v>
      </c>
      <c r="H1101" s="24" t="s">
        <v>0</v>
      </c>
      <c r="I1101" s="47"/>
    </row>
    <row r="1102" spans="2:9" x14ac:dyDescent="0.2">
      <c r="B1102" s="2" t="s">
        <v>392</v>
      </c>
      <c r="C1102" s="2" t="s">
        <v>393</v>
      </c>
      <c r="D1102" s="2"/>
      <c r="E1102" s="24" t="s">
        <v>0</v>
      </c>
      <c r="F1102" s="24" t="s">
        <v>0</v>
      </c>
      <c r="G1102" s="24">
        <v>10346.73</v>
      </c>
      <c r="H1102" s="24" t="s">
        <v>0</v>
      </c>
      <c r="I1102" s="47"/>
    </row>
    <row r="1103" spans="2:9" x14ac:dyDescent="0.2">
      <c r="B1103" s="2" t="s">
        <v>396</v>
      </c>
      <c r="C1103" s="2" t="s">
        <v>397</v>
      </c>
      <c r="D1103" s="2"/>
      <c r="E1103" s="24" t="s">
        <v>0</v>
      </c>
      <c r="F1103" s="24" t="s">
        <v>0</v>
      </c>
      <c r="G1103" s="24">
        <v>3018.44</v>
      </c>
      <c r="H1103" s="24" t="s">
        <v>0</v>
      </c>
      <c r="I1103" s="47"/>
    </row>
    <row r="1104" spans="2:9" x14ac:dyDescent="0.2">
      <c r="B1104" s="2" t="s">
        <v>398</v>
      </c>
      <c r="C1104" s="2" t="s">
        <v>399</v>
      </c>
      <c r="D1104" s="2"/>
      <c r="E1104" s="24" t="s">
        <v>0</v>
      </c>
      <c r="F1104" s="24" t="s">
        <v>0</v>
      </c>
      <c r="G1104" s="24">
        <v>1931.33</v>
      </c>
      <c r="H1104" s="24" t="s">
        <v>0</v>
      </c>
      <c r="I1104" s="47"/>
    </row>
    <row r="1105" spans="2:9" x14ac:dyDescent="0.2">
      <c r="B1105" s="2" t="s">
        <v>380</v>
      </c>
      <c r="C1105" s="2" t="s">
        <v>381</v>
      </c>
      <c r="D1105" s="2"/>
      <c r="E1105" s="24" t="s">
        <v>0</v>
      </c>
      <c r="F1105" s="24" t="s">
        <v>0</v>
      </c>
      <c r="G1105" s="24">
        <v>59.2</v>
      </c>
      <c r="H1105" s="24" t="s">
        <v>0</v>
      </c>
      <c r="I1105" s="47"/>
    </row>
    <row r="1106" spans="2:9" x14ac:dyDescent="0.2">
      <c r="B1106" s="2" t="s">
        <v>402</v>
      </c>
      <c r="C1106" s="2" t="s">
        <v>403</v>
      </c>
      <c r="D1106" s="2"/>
      <c r="E1106" s="24" t="s">
        <v>0</v>
      </c>
      <c r="F1106" s="24" t="s">
        <v>0</v>
      </c>
      <c r="G1106" s="24">
        <v>51560.81</v>
      </c>
      <c r="H1106" s="24" t="s">
        <v>0</v>
      </c>
      <c r="I1106" s="47"/>
    </row>
    <row r="1107" spans="2:9" x14ac:dyDescent="0.2">
      <c r="B1107" s="2" t="s">
        <v>404</v>
      </c>
      <c r="C1107" s="2" t="s">
        <v>405</v>
      </c>
      <c r="D1107" s="2"/>
      <c r="E1107" s="24" t="s">
        <v>0</v>
      </c>
      <c r="F1107" s="24" t="s">
        <v>0</v>
      </c>
      <c r="G1107" s="24">
        <v>4657.01</v>
      </c>
      <c r="H1107" s="24" t="s">
        <v>0</v>
      </c>
      <c r="I1107" s="47"/>
    </row>
    <row r="1108" spans="2:9" x14ac:dyDescent="0.2">
      <c r="B1108" s="2" t="s">
        <v>218</v>
      </c>
      <c r="C1108" s="2" t="s">
        <v>219</v>
      </c>
      <c r="D1108" s="2"/>
      <c r="E1108" s="24" t="s">
        <v>0</v>
      </c>
      <c r="F1108" s="24" t="s">
        <v>0</v>
      </c>
      <c r="G1108" s="24">
        <v>5683.4</v>
      </c>
      <c r="H1108" s="24" t="s">
        <v>0</v>
      </c>
      <c r="I1108" s="47"/>
    </row>
    <row r="1109" spans="2:9" x14ac:dyDescent="0.2">
      <c r="B1109" s="2" t="s">
        <v>408</v>
      </c>
      <c r="C1109" s="2" t="s">
        <v>409</v>
      </c>
      <c r="D1109" s="2"/>
      <c r="E1109" s="24" t="s">
        <v>0</v>
      </c>
      <c r="F1109" s="24" t="s">
        <v>0</v>
      </c>
      <c r="G1109" s="24">
        <v>2157.46</v>
      </c>
      <c r="H1109" s="24" t="s">
        <v>0</v>
      </c>
      <c r="I1109" s="47"/>
    </row>
    <row r="1110" spans="2:9" x14ac:dyDescent="0.2">
      <c r="B1110" s="2" t="s">
        <v>410</v>
      </c>
      <c r="C1110" s="2" t="s">
        <v>411</v>
      </c>
      <c r="D1110" s="2"/>
      <c r="E1110" s="24" t="s">
        <v>0</v>
      </c>
      <c r="F1110" s="24" t="s">
        <v>0</v>
      </c>
      <c r="G1110" s="24">
        <v>50</v>
      </c>
      <c r="H1110" s="24" t="s">
        <v>0</v>
      </c>
      <c r="I1110" s="47"/>
    </row>
    <row r="1111" spans="2:9" x14ac:dyDescent="0.2">
      <c r="B1111" s="2" t="s">
        <v>220</v>
      </c>
      <c r="C1111" s="2" t="s">
        <v>221</v>
      </c>
      <c r="D1111" s="2"/>
      <c r="E1111" s="24" t="s">
        <v>0</v>
      </c>
      <c r="F1111" s="24" t="s">
        <v>0</v>
      </c>
      <c r="G1111" s="24">
        <v>11712.11</v>
      </c>
      <c r="H1111" s="24" t="s">
        <v>0</v>
      </c>
      <c r="I1111" s="47"/>
    </row>
    <row r="1112" spans="2:9" x14ac:dyDescent="0.2">
      <c r="B1112" s="2" t="s">
        <v>412</v>
      </c>
      <c r="C1112" s="2" t="s">
        <v>413</v>
      </c>
      <c r="D1112" s="2"/>
      <c r="E1112" s="24" t="s">
        <v>0</v>
      </c>
      <c r="F1112" s="24" t="s">
        <v>0</v>
      </c>
      <c r="G1112" s="24">
        <v>20259.47</v>
      </c>
      <c r="H1112" s="24" t="s">
        <v>0</v>
      </c>
      <c r="I1112" s="47"/>
    </row>
    <row r="1113" spans="2:9" x14ac:dyDescent="0.2">
      <c r="B1113" s="2" t="s">
        <v>222</v>
      </c>
      <c r="C1113" s="2" t="s">
        <v>223</v>
      </c>
      <c r="D1113" s="2"/>
      <c r="E1113" s="24" t="s">
        <v>0</v>
      </c>
      <c r="F1113" s="24" t="s">
        <v>0</v>
      </c>
      <c r="G1113" s="24">
        <v>32204.03</v>
      </c>
      <c r="H1113" s="24" t="s">
        <v>0</v>
      </c>
      <c r="I1113" s="47"/>
    </row>
    <row r="1114" spans="2:9" x14ac:dyDescent="0.2">
      <c r="B1114" s="2" t="s">
        <v>414</v>
      </c>
      <c r="C1114" s="2" t="s">
        <v>415</v>
      </c>
      <c r="D1114" s="2"/>
      <c r="E1114" s="24" t="s">
        <v>0</v>
      </c>
      <c r="F1114" s="24" t="s">
        <v>0</v>
      </c>
      <c r="G1114" s="24">
        <v>3469.58</v>
      </c>
      <c r="H1114" s="24" t="s">
        <v>0</v>
      </c>
      <c r="I1114" s="47"/>
    </row>
    <row r="1115" spans="2:9" x14ac:dyDescent="0.2">
      <c r="B1115" s="2" t="s">
        <v>428</v>
      </c>
      <c r="C1115" s="2" t="s">
        <v>429</v>
      </c>
      <c r="D1115" s="2"/>
      <c r="E1115" s="24" t="s">
        <v>0</v>
      </c>
      <c r="F1115" s="24" t="s">
        <v>0</v>
      </c>
      <c r="G1115" s="24">
        <v>3611.62</v>
      </c>
      <c r="H1115" s="24" t="s">
        <v>0</v>
      </c>
      <c r="I1115" s="47"/>
    </row>
    <row r="1116" spans="2:9" x14ac:dyDescent="0.2">
      <c r="B1116" s="2" t="s">
        <v>416</v>
      </c>
      <c r="C1116" s="2" t="s">
        <v>417</v>
      </c>
      <c r="D1116" s="2"/>
      <c r="E1116" s="24" t="s">
        <v>0</v>
      </c>
      <c r="F1116" s="24" t="s">
        <v>0</v>
      </c>
      <c r="G1116" s="24">
        <v>1224.8800000000001</v>
      </c>
      <c r="H1116" s="24" t="s">
        <v>0</v>
      </c>
      <c r="I1116" s="47"/>
    </row>
    <row r="1117" spans="2:9" x14ac:dyDescent="0.2">
      <c r="B1117" s="2" t="s">
        <v>228</v>
      </c>
      <c r="C1117" s="2" t="s">
        <v>229</v>
      </c>
      <c r="D1117" s="2"/>
      <c r="E1117" s="24" t="s">
        <v>0</v>
      </c>
      <c r="F1117" s="24" t="s">
        <v>0</v>
      </c>
      <c r="G1117" s="24">
        <v>2337.63</v>
      </c>
      <c r="H1117" s="24" t="s">
        <v>0</v>
      </c>
      <c r="I1117" s="47"/>
    </row>
    <row r="1118" spans="2:9" x14ac:dyDescent="0.2">
      <c r="B1118" s="3" t="s">
        <v>376</v>
      </c>
      <c r="C1118" s="3" t="s">
        <v>377</v>
      </c>
      <c r="D1118" s="3"/>
      <c r="E1118" s="4">
        <v>24270</v>
      </c>
      <c r="F1118" s="4">
        <v>24270</v>
      </c>
      <c r="G1118" s="4">
        <v>3130.71</v>
      </c>
      <c r="H1118" s="4">
        <v>12.9</v>
      </c>
      <c r="I1118" s="45"/>
    </row>
    <row r="1119" spans="2:9" x14ac:dyDescent="0.2">
      <c r="B1119" s="2" t="s">
        <v>378</v>
      </c>
      <c r="C1119" s="2" t="s">
        <v>379</v>
      </c>
      <c r="D1119" s="2"/>
      <c r="E1119" s="24" t="s">
        <v>0</v>
      </c>
      <c r="F1119" s="24" t="s">
        <v>0</v>
      </c>
      <c r="G1119" s="24">
        <v>3130.71</v>
      </c>
      <c r="H1119" s="24" t="s">
        <v>0</v>
      </c>
      <c r="I1119" s="47"/>
    </row>
    <row r="1120" spans="2:9" x14ac:dyDescent="0.2">
      <c r="B1120" s="3" t="s">
        <v>270</v>
      </c>
      <c r="C1120" s="3" t="s">
        <v>271</v>
      </c>
      <c r="D1120" s="3"/>
      <c r="E1120" s="4">
        <v>2330</v>
      </c>
      <c r="F1120" s="4">
        <v>2330</v>
      </c>
      <c r="G1120" s="4">
        <v>1164.78</v>
      </c>
      <c r="H1120" s="4">
        <v>49.99</v>
      </c>
      <c r="I1120" s="45"/>
    </row>
    <row r="1121" spans="2:9" x14ac:dyDescent="0.2">
      <c r="B1121" s="2" t="s">
        <v>460</v>
      </c>
      <c r="C1121" s="2" t="s">
        <v>461</v>
      </c>
      <c r="D1121" s="2"/>
      <c r="E1121" s="24" t="s">
        <v>0</v>
      </c>
      <c r="F1121" s="24" t="s">
        <v>0</v>
      </c>
      <c r="G1121" s="24">
        <v>1164.78</v>
      </c>
      <c r="H1121" s="24" t="s">
        <v>0</v>
      </c>
      <c r="I1121" s="47"/>
    </row>
    <row r="1122" spans="2:9" x14ac:dyDescent="0.2">
      <c r="B1122" s="55" t="s">
        <v>163</v>
      </c>
      <c r="C1122" s="55"/>
      <c r="D1122" s="55"/>
      <c r="E1122" s="56">
        <v>50000</v>
      </c>
      <c r="F1122" s="56">
        <v>50000</v>
      </c>
      <c r="G1122" s="56">
        <v>6777.95</v>
      </c>
      <c r="H1122" s="56">
        <v>13.56</v>
      </c>
      <c r="I1122" s="46"/>
    </row>
    <row r="1123" spans="2:9" x14ac:dyDescent="0.2">
      <c r="B1123" s="3" t="s">
        <v>216</v>
      </c>
      <c r="C1123" s="3" t="s">
        <v>217</v>
      </c>
      <c r="D1123" s="3"/>
      <c r="E1123" s="4">
        <v>50000</v>
      </c>
      <c r="F1123" s="4">
        <v>50000</v>
      </c>
      <c r="G1123" s="4">
        <v>6777.95</v>
      </c>
      <c r="H1123" s="4">
        <v>13.56</v>
      </c>
      <c r="I1123" s="45"/>
    </row>
    <row r="1124" spans="2:9" x14ac:dyDescent="0.2">
      <c r="B1124" s="2" t="s">
        <v>222</v>
      </c>
      <c r="C1124" s="2" t="s">
        <v>223</v>
      </c>
      <c r="D1124" s="2"/>
      <c r="E1124" s="24" t="s">
        <v>0</v>
      </c>
      <c r="F1124" s="24" t="s">
        <v>0</v>
      </c>
      <c r="G1124" s="24">
        <v>6777.95</v>
      </c>
      <c r="H1124" s="24" t="s">
        <v>0</v>
      </c>
      <c r="I1124" s="47"/>
    </row>
    <row r="1125" spans="2:9" x14ac:dyDescent="0.2">
      <c r="B1125" s="55" t="s">
        <v>174</v>
      </c>
      <c r="C1125" s="55"/>
      <c r="D1125" s="55"/>
      <c r="E1125" s="56">
        <v>1700</v>
      </c>
      <c r="F1125" s="56">
        <v>1700</v>
      </c>
      <c r="G1125" s="56"/>
      <c r="H1125" s="56"/>
      <c r="I1125" s="46"/>
    </row>
    <row r="1126" spans="2:9" x14ac:dyDescent="0.2">
      <c r="B1126" s="3" t="s">
        <v>216</v>
      </c>
      <c r="C1126" s="3" t="s">
        <v>217</v>
      </c>
      <c r="D1126" s="3"/>
      <c r="E1126" s="4">
        <v>1700</v>
      </c>
      <c r="F1126" s="4">
        <v>1700</v>
      </c>
      <c r="G1126" s="4"/>
      <c r="H1126" s="4"/>
      <c r="I1126" s="45"/>
    </row>
    <row r="1127" spans="2:9" x14ac:dyDescent="0.2">
      <c r="B1127" s="59" t="s">
        <v>462</v>
      </c>
      <c r="C1127" s="59" t="s">
        <v>463</v>
      </c>
      <c r="D1127" s="59"/>
      <c r="E1127" s="60">
        <v>43048</v>
      </c>
      <c r="F1127" s="60">
        <v>43048</v>
      </c>
      <c r="G1127" s="60">
        <v>4749.45</v>
      </c>
      <c r="H1127" s="60">
        <v>11.03</v>
      </c>
      <c r="I1127" s="45"/>
    </row>
    <row r="1128" spans="2:9" x14ac:dyDescent="0.2">
      <c r="B1128" s="55" t="s">
        <v>160</v>
      </c>
      <c r="C1128" s="55"/>
      <c r="D1128" s="55"/>
      <c r="E1128" s="56">
        <v>43048</v>
      </c>
      <c r="F1128" s="56">
        <v>43048</v>
      </c>
      <c r="G1128" s="56">
        <v>4749.45</v>
      </c>
      <c r="H1128" s="56">
        <v>11.03</v>
      </c>
      <c r="I1128" s="46"/>
    </row>
    <row r="1129" spans="2:9" x14ac:dyDescent="0.2">
      <c r="B1129" s="3" t="s">
        <v>376</v>
      </c>
      <c r="C1129" s="3" t="s">
        <v>377</v>
      </c>
      <c r="D1129" s="3"/>
      <c r="E1129" s="4">
        <v>43048</v>
      </c>
      <c r="F1129" s="4">
        <v>43048</v>
      </c>
      <c r="G1129" s="4">
        <v>4749.45</v>
      </c>
      <c r="H1129" s="4">
        <v>11.03</v>
      </c>
      <c r="I1129" s="45"/>
    </row>
    <row r="1130" spans="2:9" ht="25.5" customHeight="1" x14ac:dyDescent="0.2">
      <c r="B1130" s="66" t="s">
        <v>464</v>
      </c>
      <c r="C1130" s="102" t="s">
        <v>717</v>
      </c>
      <c r="D1130" s="102"/>
      <c r="E1130" s="24" t="s">
        <v>0</v>
      </c>
      <c r="F1130" s="67" t="s">
        <v>0</v>
      </c>
      <c r="G1130" s="67">
        <v>4749.45</v>
      </c>
      <c r="H1130" s="67" t="s">
        <v>0</v>
      </c>
      <c r="I1130" s="47"/>
    </row>
    <row r="1131" spans="2:9" x14ac:dyDescent="0.2">
      <c r="B1131" s="59" t="s">
        <v>462</v>
      </c>
      <c r="C1131" s="59" t="s">
        <v>463</v>
      </c>
      <c r="D1131" s="59"/>
      <c r="E1131" s="60">
        <v>198660</v>
      </c>
      <c r="F1131" s="60">
        <v>198660</v>
      </c>
      <c r="G1131" s="60">
        <v>69604.320000000007</v>
      </c>
      <c r="H1131" s="60">
        <v>35.04</v>
      </c>
      <c r="I1131" s="45"/>
    </row>
    <row r="1132" spans="2:9" x14ac:dyDescent="0.2">
      <c r="B1132" s="55" t="s">
        <v>160</v>
      </c>
      <c r="C1132" s="55"/>
      <c r="D1132" s="55"/>
      <c r="E1132" s="56">
        <v>198660</v>
      </c>
      <c r="F1132" s="56">
        <v>198660</v>
      </c>
      <c r="G1132" s="56">
        <v>69604.320000000007</v>
      </c>
      <c r="H1132" s="56">
        <v>35.04</v>
      </c>
      <c r="I1132" s="46"/>
    </row>
    <row r="1133" spans="2:9" x14ac:dyDescent="0.2">
      <c r="B1133" s="3" t="s">
        <v>465</v>
      </c>
      <c r="C1133" s="3" t="s">
        <v>466</v>
      </c>
      <c r="D1133" s="3"/>
      <c r="E1133" s="4">
        <v>198660</v>
      </c>
      <c r="F1133" s="4">
        <v>198660</v>
      </c>
      <c r="G1133" s="4">
        <v>69604.320000000007</v>
      </c>
      <c r="H1133" s="4">
        <v>35.04</v>
      </c>
      <c r="I1133" s="45"/>
    </row>
    <row r="1134" spans="2:9" x14ac:dyDescent="0.2">
      <c r="B1134" s="2" t="s">
        <v>467</v>
      </c>
      <c r="C1134" s="2" t="s">
        <v>468</v>
      </c>
      <c r="D1134" s="2"/>
      <c r="E1134" s="24" t="s">
        <v>0</v>
      </c>
      <c r="F1134" s="24" t="s">
        <v>0</v>
      </c>
      <c r="G1134" s="24">
        <v>69604.320000000007</v>
      </c>
      <c r="H1134" s="24" t="s">
        <v>0</v>
      </c>
      <c r="I1134" s="47"/>
    </row>
    <row r="1135" spans="2:9" x14ac:dyDescent="0.2">
      <c r="B1135" s="59" t="s">
        <v>469</v>
      </c>
      <c r="C1135" s="59" t="s">
        <v>470</v>
      </c>
      <c r="D1135" s="59"/>
      <c r="E1135" s="60">
        <v>212080</v>
      </c>
      <c r="F1135" s="60">
        <v>205080</v>
      </c>
      <c r="G1135" s="60">
        <v>2864.64</v>
      </c>
      <c r="H1135" s="60">
        <v>1.4</v>
      </c>
      <c r="I1135" s="45"/>
    </row>
    <row r="1136" spans="2:9" x14ac:dyDescent="0.2">
      <c r="B1136" s="55" t="s">
        <v>160</v>
      </c>
      <c r="C1136" s="55"/>
      <c r="D1136" s="55"/>
      <c r="E1136" s="56">
        <v>163019.45000000001</v>
      </c>
      <c r="F1136" s="56">
        <v>156019.45000000001</v>
      </c>
      <c r="G1136" s="56">
        <v>2864.64</v>
      </c>
      <c r="H1136" s="56">
        <v>1.84</v>
      </c>
      <c r="I1136" s="46"/>
    </row>
    <row r="1137" spans="2:9" x14ac:dyDescent="0.2">
      <c r="B1137" s="3" t="s">
        <v>216</v>
      </c>
      <c r="C1137" s="3" t="s">
        <v>217</v>
      </c>
      <c r="D1137" s="3"/>
      <c r="E1137" s="4">
        <v>141519.45000000001</v>
      </c>
      <c r="F1137" s="4">
        <v>134519.45000000001</v>
      </c>
      <c r="G1137" s="4"/>
      <c r="H1137" s="4"/>
      <c r="I1137" s="45"/>
    </row>
    <row r="1138" spans="2:9" x14ac:dyDescent="0.2">
      <c r="B1138" s="3" t="s">
        <v>242</v>
      </c>
      <c r="C1138" s="3" t="s">
        <v>243</v>
      </c>
      <c r="D1138" s="3"/>
      <c r="E1138" s="4">
        <v>21500</v>
      </c>
      <c r="F1138" s="4">
        <v>21500</v>
      </c>
      <c r="G1138" s="4">
        <v>2864.64</v>
      </c>
      <c r="H1138" s="4">
        <v>13.32</v>
      </c>
      <c r="I1138" s="45"/>
    </row>
    <row r="1139" spans="2:9" x14ac:dyDescent="0.2">
      <c r="B1139" s="2" t="s">
        <v>372</v>
      </c>
      <c r="C1139" s="2" t="s">
        <v>373</v>
      </c>
      <c r="D1139" s="2"/>
      <c r="E1139" s="24" t="s">
        <v>0</v>
      </c>
      <c r="F1139" s="24" t="s">
        <v>0</v>
      </c>
      <c r="G1139" s="24">
        <v>2864.64</v>
      </c>
      <c r="H1139" s="24" t="s">
        <v>0</v>
      </c>
      <c r="I1139" s="47"/>
    </row>
    <row r="1140" spans="2:9" x14ac:dyDescent="0.2">
      <c r="B1140" s="55" t="s">
        <v>172</v>
      </c>
      <c r="C1140" s="55"/>
      <c r="D1140" s="55"/>
      <c r="E1140" s="56">
        <v>45560.55</v>
      </c>
      <c r="F1140" s="56">
        <v>45560.55</v>
      </c>
      <c r="G1140" s="56"/>
      <c r="H1140" s="56"/>
      <c r="I1140" s="46"/>
    </row>
    <row r="1141" spans="2:9" x14ac:dyDescent="0.2">
      <c r="B1141" s="3" t="s">
        <v>216</v>
      </c>
      <c r="C1141" s="3" t="s">
        <v>217</v>
      </c>
      <c r="D1141" s="3"/>
      <c r="E1141" s="4">
        <v>45560.55</v>
      </c>
      <c r="F1141" s="4">
        <v>45560.55</v>
      </c>
      <c r="G1141" s="4"/>
      <c r="H1141" s="4"/>
      <c r="I1141" s="45"/>
    </row>
    <row r="1142" spans="2:9" x14ac:dyDescent="0.2">
      <c r="B1142" s="55" t="s">
        <v>174</v>
      </c>
      <c r="C1142" s="55"/>
      <c r="D1142" s="55"/>
      <c r="E1142" s="56">
        <v>3500</v>
      </c>
      <c r="F1142" s="56">
        <v>3500</v>
      </c>
      <c r="G1142" s="56"/>
      <c r="H1142" s="56"/>
      <c r="I1142" s="46"/>
    </row>
    <row r="1143" spans="2:9" x14ac:dyDescent="0.2">
      <c r="B1143" s="3" t="s">
        <v>242</v>
      </c>
      <c r="C1143" s="3" t="s">
        <v>243</v>
      </c>
      <c r="D1143" s="3"/>
      <c r="E1143" s="4">
        <v>3500</v>
      </c>
      <c r="F1143" s="4">
        <v>3500</v>
      </c>
      <c r="G1143" s="4"/>
      <c r="H1143" s="4"/>
      <c r="I1143" s="45"/>
    </row>
    <row r="1144" spans="2:9" x14ac:dyDescent="0.2">
      <c r="B1144" s="62" t="s">
        <v>471</v>
      </c>
      <c r="C1144" s="62" t="s">
        <v>472</v>
      </c>
      <c r="D1144" s="62"/>
      <c r="E1144" s="63">
        <v>34400</v>
      </c>
      <c r="F1144" s="63">
        <v>34400</v>
      </c>
      <c r="G1144" s="63">
        <v>16986.03</v>
      </c>
      <c r="H1144" s="63">
        <v>49.38</v>
      </c>
      <c r="I1144" s="45"/>
    </row>
    <row r="1145" spans="2:9" x14ac:dyDescent="0.2">
      <c r="B1145" s="59" t="s">
        <v>473</v>
      </c>
      <c r="C1145" s="59" t="s">
        <v>474</v>
      </c>
      <c r="D1145" s="59"/>
      <c r="E1145" s="60">
        <v>4400</v>
      </c>
      <c r="F1145" s="60">
        <v>4400</v>
      </c>
      <c r="G1145" s="60">
        <v>2086.0300000000002</v>
      </c>
      <c r="H1145" s="60">
        <v>47.41</v>
      </c>
      <c r="I1145" s="45"/>
    </row>
    <row r="1146" spans="2:9" x14ac:dyDescent="0.2">
      <c r="B1146" s="55" t="s">
        <v>160</v>
      </c>
      <c r="C1146" s="55"/>
      <c r="D1146" s="55"/>
      <c r="E1146" s="56">
        <v>4400</v>
      </c>
      <c r="F1146" s="56">
        <v>4400</v>
      </c>
      <c r="G1146" s="56">
        <v>2086.0300000000002</v>
      </c>
      <c r="H1146" s="56">
        <v>47.41</v>
      </c>
      <c r="I1146" s="46"/>
    </row>
    <row r="1147" spans="2:9" x14ac:dyDescent="0.2">
      <c r="B1147" s="3" t="s">
        <v>216</v>
      </c>
      <c r="C1147" s="3" t="s">
        <v>217</v>
      </c>
      <c r="D1147" s="3"/>
      <c r="E1147" s="4">
        <v>4400</v>
      </c>
      <c r="F1147" s="4">
        <v>4400</v>
      </c>
      <c r="G1147" s="4">
        <v>2086.0300000000002</v>
      </c>
      <c r="H1147" s="4">
        <v>47.41</v>
      </c>
      <c r="I1147" s="45"/>
    </row>
    <row r="1148" spans="2:9" x14ac:dyDescent="0.2">
      <c r="B1148" s="2" t="s">
        <v>410</v>
      </c>
      <c r="C1148" s="2" t="s">
        <v>411</v>
      </c>
      <c r="D1148" s="2"/>
      <c r="E1148" s="24" t="s">
        <v>0</v>
      </c>
      <c r="F1148" s="24" t="s">
        <v>0</v>
      </c>
      <c r="G1148" s="24">
        <v>2086.0300000000002</v>
      </c>
      <c r="H1148" s="24" t="s">
        <v>0</v>
      </c>
      <c r="I1148" s="47"/>
    </row>
    <row r="1149" spans="2:9" x14ac:dyDescent="0.2">
      <c r="B1149" s="59" t="s">
        <v>475</v>
      </c>
      <c r="C1149" s="59" t="s">
        <v>476</v>
      </c>
      <c r="D1149" s="59"/>
      <c r="E1149" s="60">
        <v>15000</v>
      </c>
      <c r="F1149" s="60">
        <v>15000</v>
      </c>
      <c r="G1149" s="60"/>
      <c r="H1149" s="60"/>
      <c r="I1149" s="45"/>
    </row>
    <row r="1150" spans="2:9" x14ac:dyDescent="0.2">
      <c r="B1150" s="55" t="s">
        <v>160</v>
      </c>
      <c r="C1150" s="55"/>
      <c r="D1150" s="55"/>
      <c r="E1150" s="56">
        <v>15000</v>
      </c>
      <c r="F1150" s="56">
        <v>15000</v>
      </c>
      <c r="G1150" s="56"/>
      <c r="H1150" s="56"/>
      <c r="I1150" s="46"/>
    </row>
    <row r="1151" spans="2:9" x14ac:dyDescent="0.2">
      <c r="B1151" s="3" t="s">
        <v>477</v>
      </c>
      <c r="C1151" s="3" t="s">
        <v>478</v>
      </c>
      <c r="D1151" s="3"/>
      <c r="E1151" s="4">
        <v>15000</v>
      </c>
      <c r="F1151" s="4">
        <v>15000</v>
      </c>
      <c r="G1151" s="4"/>
      <c r="H1151" s="4"/>
      <c r="I1151" s="45"/>
    </row>
    <row r="1152" spans="2:9" x14ac:dyDescent="0.2">
      <c r="B1152" s="59" t="s">
        <v>479</v>
      </c>
      <c r="C1152" s="59" t="s">
        <v>480</v>
      </c>
      <c r="D1152" s="59"/>
      <c r="E1152" s="60">
        <v>15000</v>
      </c>
      <c r="F1152" s="60">
        <v>15000</v>
      </c>
      <c r="G1152" s="60">
        <v>14900</v>
      </c>
      <c r="H1152" s="60">
        <v>99.33</v>
      </c>
      <c r="I1152" s="45"/>
    </row>
    <row r="1153" spans="2:9" x14ac:dyDescent="0.2">
      <c r="B1153" s="55" t="s">
        <v>160</v>
      </c>
      <c r="C1153" s="55"/>
      <c r="D1153" s="55"/>
      <c r="E1153" s="56">
        <v>15000</v>
      </c>
      <c r="F1153" s="56">
        <v>15000</v>
      </c>
      <c r="G1153" s="56">
        <v>14900</v>
      </c>
      <c r="H1153" s="56">
        <v>99.33</v>
      </c>
      <c r="I1153" s="46"/>
    </row>
    <row r="1154" spans="2:9" x14ac:dyDescent="0.2">
      <c r="B1154" s="3" t="s">
        <v>230</v>
      </c>
      <c r="C1154" s="3" t="s">
        <v>231</v>
      </c>
      <c r="D1154" s="3"/>
      <c r="E1154" s="4">
        <v>15000</v>
      </c>
      <c r="F1154" s="4">
        <v>15000</v>
      </c>
      <c r="G1154" s="4">
        <v>14900</v>
      </c>
      <c r="H1154" s="4">
        <v>99.33</v>
      </c>
      <c r="I1154" s="45"/>
    </row>
    <row r="1155" spans="2:9" x14ac:dyDescent="0.2">
      <c r="B1155" s="2" t="s">
        <v>232</v>
      </c>
      <c r="C1155" s="2" t="s">
        <v>233</v>
      </c>
      <c r="D1155" s="2"/>
      <c r="E1155" s="24" t="s">
        <v>0</v>
      </c>
      <c r="F1155" s="24" t="s">
        <v>0</v>
      </c>
      <c r="G1155" s="24">
        <v>14900</v>
      </c>
      <c r="H1155" s="24" t="s">
        <v>0</v>
      </c>
      <c r="I1155" s="47"/>
    </row>
    <row r="1156" spans="2:9" x14ac:dyDescent="0.2">
      <c r="B1156" s="62" t="s">
        <v>481</v>
      </c>
      <c r="C1156" s="62" t="s">
        <v>482</v>
      </c>
      <c r="D1156" s="62"/>
      <c r="E1156" s="63">
        <v>15690</v>
      </c>
      <c r="F1156" s="63">
        <v>15690</v>
      </c>
      <c r="G1156" s="63">
        <v>70.77</v>
      </c>
      <c r="H1156" s="63">
        <v>0.45</v>
      </c>
      <c r="I1156" s="45"/>
    </row>
    <row r="1157" spans="2:9" x14ac:dyDescent="0.2">
      <c r="B1157" s="59" t="s">
        <v>483</v>
      </c>
      <c r="C1157" s="59" t="s">
        <v>484</v>
      </c>
      <c r="D1157" s="59"/>
      <c r="E1157" s="60">
        <v>690</v>
      </c>
      <c r="F1157" s="60">
        <v>690</v>
      </c>
      <c r="G1157" s="60">
        <v>70.77</v>
      </c>
      <c r="H1157" s="60">
        <v>10.26</v>
      </c>
      <c r="I1157" s="45"/>
    </row>
    <row r="1158" spans="2:9" x14ac:dyDescent="0.2">
      <c r="B1158" s="55" t="s">
        <v>160</v>
      </c>
      <c r="C1158" s="55"/>
      <c r="D1158" s="55"/>
      <c r="E1158" s="56">
        <v>690</v>
      </c>
      <c r="F1158" s="56">
        <v>690</v>
      </c>
      <c r="G1158" s="56">
        <v>70.77</v>
      </c>
      <c r="H1158" s="56">
        <v>10.26</v>
      </c>
      <c r="I1158" s="46"/>
    </row>
    <row r="1159" spans="2:9" x14ac:dyDescent="0.2">
      <c r="B1159" s="3" t="s">
        <v>477</v>
      </c>
      <c r="C1159" s="3" t="s">
        <v>478</v>
      </c>
      <c r="D1159" s="3"/>
      <c r="E1159" s="4">
        <v>690</v>
      </c>
      <c r="F1159" s="4">
        <v>690</v>
      </c>
      <c r="G1159" s="4">
        <v>70.77</v>
      </c>
      <c r="H1159" s="4">
        <v>10.26</v>
      </c>
      <c r="I1159" s="45"/>
    </row>
    <row r="1160" spans="2:9" x14ac:dyDescent="0.2">
      <c r="B1160" s="2" t="s">
        <v>485</v>
      </c>
      <c r="C1160" s="2" t="s">
        <v>486</v>
      </c>
      <c r="D1160" s="2"/>
      <c r="E1160" s="24" t="s">
        <v>0</v>
      </c>
      <c r="F1160" s="24" t="s">
        <v>0</v>
      </c>
      <c r="G1160" s="24">
        <v>15.43</v>
      </c>
      <c r="H1160" s="24" t="s">
        <v>0</v>
      </c>
      <c r="I1160" s="47"/>
    </row>
    <row r="1161" spans="2:9" x14ac:dyDescent="0.2">
      <c r="B1161" s="2" t="s">
        <v>487</v>
      </c>
      <c r="C1161" s="2" t="s">
        <v>488</v>
      </c>
      <c r="D1161" s="2"/>
      <c r="E1161" s="24" t="s">
        <v>0</v>
      </c>
      <c r="F1161" s="24" t="s">
        <v>0</v>
      </c>
      <c r="G1161" s="24">
        <v>55.34</v>
      </c>
      <c r="H1161" s="24" t="s">
        <v>0</v>
      </c>
      <c r="I1161" s="47"/>
    </row>
    <row r="1162" spans="2:9" x14ac:dyDescent="0.2">
      <c r="B1162" s="59" t="s">
        <v>489</v>
      </c>
      <c r="C1162" s="59" t="s">
        <v>490</v>
      </c>
      <c r="D1162" s="59"/>
      <c r="E1162" s="60">
        <v>15000</v>
      </c>
      <c r="F1162" s="60">
        <v>15000</v>
      </c>
      <c r="G1162" s="60"/>
      <c r="H1162" s="60"/>
      <c r="I1162" s="45"/>
    </row>
    <row r="1163" spans="2:9" x14ac:dyDescent="0.2">
      <c r="B1163" s="55" t="s">
        <v>160</v>
      </c>
      <c r="C1163" s="55"/>
      <c r="D1163" s="55"/>
      <c r="E1163" s="56">
        <v>15000</v>
      </c>
      <c r="F1163" s="56">
        <v>15000</v>
      </c>
      <c r="G1163" s="56"/>
      <c r="H1163" s="56"/>
      <c r="I1163" s="46"/>
    </row>
    <row r="1164" spans="2:9" x14ac:dyDescent="0.2">
      <c r="B1164" s="3" t="s">
        <v>216</v>
      </c>
      <c r="C1164" s="3" t="s">
        <v>217</v>
      </c>
      <c r="D1164" s="3"/>
      <c r="E1164" s="4">
        <v>15000</v>
      </c>
      <c r="F1164" s="4">
        <v>15000</v>
      </c>
      <c r="G1164" s="4"/>
      <c r="H1164" s="4"/>
      <c r="I1164" s="45"/>
    </row>
    <row r="1165" spans="2:9" ht="25.5" customHeight="1" x14ac:dyDescent="0.2">
      <c r="B1165" s="111" t="s">
        <v>491</v>
      </c>
      <c r="C1165" s="111"/>
      <c r="D1165" s="111"/>
      <c r="E1165" s="61">
        <v>907419.79</v>
      </c>
      <c r="F1165" s="61">
        <v>910809.79</v>
      </c>
      <c r="G1165" s="61">
        <v>185192.13</v>
      </c>
      <c r="H1165" s="61">
        <v>20.329999999999998</v>
      </c>
      <c r="I1165" s="45"/>
    </row>
    <row r="1166" spans="2:9" ht="25.5" customHeight="1" x14ac:dyDescent="0.2">
      <c r="B1166" s="111" t="s">
        <v>492</v>
      </c>
      <c r="C1166" s="111"/>
      <c r="D1166" s="111"/>
      <c r="E1166" s="61">
        <v>907419.79</v>
      </c>
      <c r="F1166" s="61">
        <v>910809.79</v>
      </c>
      <c r="G1166" s="61">
        <v>185192.13</v>
      </c>
      <c r="H1166" s="61">
        <v>20.329999999999998</v>
      </c>
      <c r="I1166" s="45"/>
    </row>
    <row r="1167" spans="2:9" x14ac:dyDescent="0.2">
      <c r="B1167" s="55" t="s">
        <v>160</v>
      </c>
      <c r="C1167" s="55"/>
      <c r="D1167" s="55"/>
      <c r="E1167" s="56">
        <v>582262.54</v>
      </c>
      <c r="F1167" s="56">
        <v>585652.54</v>
      </c>
      <c r="G1167" s="56">
        <v>178648.58</v>
      </c>
      <c r="H1167" s="56">
        <v>30.5</v>
      </c>
      <c r="I1167" s="46"/>
    </row>
    <row r="1168" spans="2:9" x14ac:dyDescent="0.2">
      <c r="B1168" s="55" t="s">
        <v>168</v>
      </c>
      <c r="C1168" s="55"/>
      <c r="D1168" s="55"/>
      <c r="E1168" s="56">
        <v>2000</v>
      </c>
      <c r="F1168" s="56">
        <v>2000</v>
      </c>
      <c r="G1168" s="56">
        <v>309.58</v>
      </c>
      <c r="H1168" s="56">
        <v>15.48</v>
      </c>
      <c r="I1168" s="46"/>
    </row>
    <row r="1169" spans="2:9" x14ac:dyDescent="0.2">
      <c r="B1169" s="55" t="s">
        <v>169</v>
      </c>
      <c r="C1169" s="55"/>
      <c r="D1169" s="55"/>
      <c r="E1169" s="56">
        <v>22000</v>
      </c>
      <c r="F1169" s="56">
        <v>22000</v>
      </c>
      <c r="G1169" s="56">
        <v>983.97</v>
      </c>
      <c r="H1169" s="56">
        <v>4.47</v>
      </c>
      <c r="I1169" s="46"/>
    </row>
    <row r="1170" spans="2:9" x14ac:dyDescent="0.2">
      <c r="B1170" s="55" t="s">
        <v>172</v>
      </c>
      <c r="C1170" s="55"/>
      <c r="D1170" s="55"/>
      <c r="E1170" s="56">
        <v>220631</v>
      </c>
      <c r="F1170" s="56">
        <v>220631</v>
      </c>
      <c r="G1170" s="56"/>
      <c r="H1170" s="56"/>
      <c r="I1170" s="46"/>
    </row>
    <row r="1171" spans="2:9" x14ac:dyDescent="0.2">
      <c r="B1171" s="55" t="s">
        <v>174</v>
      </c>
      <c r="C1171" s="55"/>
      <c r="D1171" s="55"/>
      <c r="E1171" s="56">
        <v>80526.25</v>
      </c>
      <c r="F1171" s="56">
        <v>80526.25</v>
      </c>
      <c r="G1171" s="56">
        <v>5250</v>
      </c>
      <c r="H1171" s="56">
        <v>6.52</v>
      </c>
      <c r="I1171" s="46"/>
    </row>
    <row r="1172" spans="2:9" x14ac:dyDescent="0.2">
      <c r="B1172" s="62" t="s">
        <v>493</v>
      </c>
      <c r="C1172" s="62" t="s">
        <v>494</v>
      </c>
      <c r="D1172" s="62"/>
      <c r="E1172" s="63">
        <v>50000</v>
      </c>
      <c r="F1172" s="63">
        <v>50000</v>
      </c>
      <c r="G1172" s="63"/>
      <c r="H1172" s="63"/>
      <c r="I1172" s="45"/>
    </row>
    <row r="1173" spans="2:9" x14ac:dyDescent="0.2">
      <c r="B1173" s="59" t="s">
        <v>495</v>
      </c>
      <c r="C1173" s="59" t="s">
        <v>496</v>
      </c>
      <c r="D1173" s="59"/>
      <c r="E1173" s="60">
        <v>50000</v>
      </c>
      <c r="F1173" s="60">
        <v>50000</v>
      </c>
      <c r="G1173" s="60"/>
      <c r="H1173" s="60"/>
      <c r="I1173" s="45"/>
    </row>
    <row r="1174" spans="2:9" x14ac:dyDescent="0.2">
      <c r="B1174" s="55" t="s">
        <v>174</v>
      </c>
      <c r="C1174" s="55"/>
      <c r="D1174" s="55"/>
      <c r="E1174" s="56">
        <v>50000</v>
      </c>
      <c r="F1174" s="56">
        <v>50000</v>
      </c>
      <c r="G1174" s="56"/>
      <c r="H1174" s="56"/>
      <c r="I1174" s="46"/>
    </row>
    <row r="1175" spans="2:9" x14ac:dyDescent="0.2">
      <c r="B1175" s="3" t="s">
        <v>242</v>
      </c>
      <c r="C1175" s="3" t="s">
        <v>243</v>
      </c>
      <c r="D1175" s="3"/>
      <c r="E1175" s="4">
        <v>50000</v>
      </c>
      <c r="F1175" s="4">
        <v>50000</v>
      </c>
      <c r="G1175" s="4"/>
      <c r="H1175" s="4"/>
      <c r="I1175" s="45"/>
    </row>
    <row r="1176" spans="2:9" x14ac:dyDescent="0.2">
      <c r="B1176" s="62" t="s">
        <v>497</v>
      </c>
      <c r="C1176" s="62" t="s">
        <v>498</v>
      </c>
      <c r="D1176" s="62"/>
      <c r="E1176" s="63">
        <v>362979.79</v>
      </c>
      <c r="F1176" s="63">
        <v>366369.79</v>
      </c>
      <c r="G1176" s="63">
        <v>59447.02</v>
      </c>
      <c r="H1176" s="63">
        <v>16.23</v>
      </c>
      <c r="I1176" s="45"/>
    </row>
    <row r="1177" spans="2:9" x14ac:dyDescent="0.2">
      <c r="B1177" s="59" t="s">
        <v>499</v>
      </c>
      <c r="C1177" s="59" t="s">
        <v>500</v>
      </c>
      <c r="D1177" s="59"/>
      <c r="E1177" s="60">
        <v>15000</v>
      </c>
      <c r="F1177" s="60">
        <v>15000</v>
      </c>
      <c r="G1177" s="60">
        <v>4340.09</v>
      </c>
      <c r="H1177" s="60">
        <v>28.93</v>
      </c>
      <c r="I1177" s="45"/>
    </row>
    <row r="1178" spans="2:9" x14ac:dyDescent="0.2">
      <c r="B1178" s="55" t="s">
        <v>160</v>
      </c>
      <c r="C1178" s="55"/>
      <c r="D1178" s="55"/>
      <c r="E1178" s="56">
        <v>15000</v>
      </c>
      <c r="F1178" s="56">
        <v>15000</v>
      </c>
      <c r="G1178" s="56">
        <v>4340.09</v>
      </c>
      <c r="H1178" s="56">
        <v>28.93</v>
      </c>
      <c r="I1178" s="46"/>
    </row>
    <row r="1179" spans="2:9" x14ac:dyDescent="0.2">
      <c r="B1179" s="3" t="s">
        <v>216</v>
      </c>
      <c r="C1179" s="3" t="s">
        <v>217</v>
      </c>
      <c r="D1179" s="3"/>
      <c r="E1179" s="4">
        <v>15000</v>
      </c>
      <c r="F1179" s="4">
        <v>15000</v>
      </c>
      <c r="G1179" s="4">
        <v>4340.09</v>
      </c>
      <c r="H1179" s="4">
        <v>28.93</v>
      </c>
      <c r="I1179" s="45"/>
    </row>
    <row r="1180" spans="2:9" x14ac:dyDescent="0.2">
      <c r="B1180" s="2" t="s">
        <v>416</v>
      </c>
      <c r="C1180" s="2" t="s">
        <v>417</v>
      </c>
      <c r="D1180" s="2"/>
      <c r="E1180" s="24" t="s">
        <v>0</v>
      </c>
      <c r="F1180" s="24" t="s">
        <v>0</v>
      </c>
      <c r="G1180" s="24">
        <v>4340.09</v>
      </c>
      <c r="H1180" s="24" t="s">
        <v>0</v>
      </c>
      <c r="I1180" s="47"/>
    </row>
    <row r="1181" spans="2:9" ht="12.75" customHeight="1" x14ac:dyDescent="0.2">
      <c r="B1181" s="64" t="s">
        <v>501</v>
      </c>
      <c r="C1181" s="108" t="s">
        <v>502</v>
      </c>
      <c r="D1181" s="108"/>
      <c r="E1181" s="65">
        <v>13390</v>
      </c>
      <c r="F1181" s="65">
        <v>13390</v>
      </c>
      <c r="G1181" s="65"/>
      <c r="H1181" s="65"/>
      <c r="I1181" s="45"/>
    </row>
    <row r="1182" spans="2:9" x14ac:dyDescent="0.2">
      <c r="B1182" s="55" t="s">
        <v>160</v>
      </c>
      <c r="C1182" s="55"/>
      <c r="D1182" s="55"/>
      <c r="E1182" s="56">
        <v>13390</v>
      </c>
      <c r="F1182" s="56">
        <v>13390</v>
      </c>
      <c r="G1182" s="56"/>
      <c r="H1182" s="56"/>
      <c r="I1182" s="46"/>
    </row>
    <row r="1183" spans="2:9" x14ac:dyDescent="0.2">
      <c r="B1183" s="3" t="s">
        <v>216</v>
      </c>
      <c r="C1183" s="3" t="s">
        <v>217</v>
      </c>
      <c r="D1183" s="3"/>
      <c r="E1183" s="4">
        <v>13390</v>
      </c>
      <c r="F1183" s="4">
        <v>13390</v>
      </c>
      <c r="G1183" s="4"/>
      <c r="H1183" s="4"/>
      <c r="I1183" s="45"/>
    </row>
    <row r="1184" spans="2:9" x14ac:dyDescent="0.2">
      <c r="B1184" s="59" t="s">
        <v>503</v>
      </c>
      <c r="C1184" s="59" t="s">
        <v>504</v>
      </c>
      <c r="D1184" s="59"/>
      <c r="E1184" s="60">
        <v>265788.75</v>
      </c>
      <c r="F1184" s="60">
        <v>263788.75</v>
      </c>
      <c r="G1184" s="60">
        <v>26478.01</v>
      </c>
      <c r="H1184" s="60">
        <v>10.039999999999999</v>
      </c>
      <c r="I1184" s="45"/>
    </row>
    <row r="1185" spans="2:9" x14ac:dyDescent="0.2">
      <c r="B1185" s="55" t="s">
        <v>160</v>
      </c>
      <c r="C1185" s="55"/>
      <c r="D1185" s="55"/>
      <c r="E1185" s="56">
        <v>53157.75</v>
      </c>
      <c r="F1185" s="56">
        <v>51157.75</v>
      </c>
      <c r="G1185" s="56">
        <v>26478.01</v>
      </c>
      <c r="H1185" s="56">
        <v>51.76</v>
      </c>
      <c r="I1185" s="46"/>
    </row>
    <row r="1186" spans="2:9" x14ac:dyDescent="0.2">
      <c r="B1186" s="3" t="s">
        <v>216</v>
      </c>
      <c r="C1186" s="3" t="s">
        <v>217</v>
      </c>
      <c r="D1186" s="3"/>
      <c r="E1186" s="4">
        <v>43600</v>
      </c>
      <c r="F1186" s="4">
        <v>41600</v>
      </c>
      <c r="G1186" s="4"/>
      <c r="H1186" s="4"/>
      <c r="I1186" s="45"/>
    </row>
    <row r="1187" spans="2:9" x14ac:dyDescent="0.2">
      <c r="B1187" s="3" t="s">
        <v>242</v>
      </c>
      <c r="C1187" s="3" t="s">
        <v>243</v>
      </c>
      <c r="D1187" s="3"/>
      <c r="E1187" s="4">
        <v>9557.75</v>
      </c>
      <c r="F1187" s="4">
        <v>9557.75</v>
      </c>
      <c r="G1187" s="4">
        <v>26478.01</v>
      </c>
      <c r="H1187" s="4">
        <v>277.02999999999997</v>
      </c>
      <c r="I1187" s="45"/>
    </row>
    <row r="1188" spans="2:9" x14ac:dyDescent="0.2">
      <c r="B1188" s="2" t="s">
        <v>322</v>
      </c>
      <c r="C1188" s="2" t="s">
        <v>323</v>
      </c>
      <c r="D1188" s="2"/>
      <c r="E1188" s="24" t="s">
        <v>0</v>
      </c>
      <c r="F1188" s="24" t="s">
        <v>0</v>
      </c>
      <c r="G1188" s="24">
        <v>26478.01</v>
      </c>
      <c r="H1188" s="24" t="s">
        <v>0</v>
      </c>
      <c r="I1188" s="47"/>
    </row>
    <row r="1189" spans="2:9" x14ac:dyDescent="0.2">
      <c r="B1189" s="55" t="s">
        <v>172</v>
      </c>
      <c r="C1189" s="55"/>
      <c r="D1189" s="55"/>
      <c r="E1189" s="56">
        <v>212631</v>
      </c>
      <c r="F1189" s="56">
        <v>212631</v>
      </c>
      <c r="G1189" s="56"/>
      <c r="H1189" s="56"/>
      <c r="I1189" s="46"/>
    </row>
    <row r="1190" spans="2:9" x14ac:dyDescent="0.2">
      <c r="B1190" s="3" t="s">
        <v>216</v>
      </c>
      <c r="C1190" s="3" t="s">
        <v>217</v>
      </c>
      <c r="D1190" s="3"/>
      <c r="E1190" s="4">
        <v>174400</v>
      </c>
      <c r="F1190" s="4">
        <v>174400</v>
      </c>
      <c r="G1190" s="4"/>
      <c r="H1190" s="4"/>
      <c r="I1190" s="45"/>
    </row>
    <row r="1191" spans="2:9" x14ac:dyDescent="0.2">
      <c r="B1191" s="3" t="s">
        <v>242</v>
      </c>
      <c r="C1191" s="3" t="s">
        <v>243</v>
      </c>
      <c r="D1191" s="3"/>
      <c r="E1191" s="4">
        <v>38231</v>
      </c>
      <c r="F1191" s="4">
        <v>38231</v>
      </c>
      <c r="G1191" s="4"/>
      <c r="H1191" s="4"/>
      <c r="I1191" s="45"/>
    </row>
    <row r="1192" spans="2:9" x14ac:dyDescent="0.2">
      <c r="B1192" s="59" t="s">
        <v>505</v>
      </c>
      <c r="C1192" s="59" t="s">
        <v>506</v>
      </c>
      <c r="D1192" s="59"/>
      <c r="E1192" s="60">
        <v>30526.25</v>
      </c>
      <c r="F1192" s="60">
        <v>30526.25</v>
      </c>
      <c r="G1192" s="60">
        <v>5250</v>
      </c>
      <c r="H1192" s="60">
        <v>17.2</v>
      </c>
      <c r="I1192" s="45"/>
    </row>
    <row r="1193" spans="2:9" x14ac:dyDescent="0.2">
      <c r="B1193" s="55" t="s">
        <v>174</v>
      </c>
      <c r="C1193" s="55"/>
      <c r="D1193" s="55"/>
      <c r="E1193" s="56">
        <v>30526.25</v>
      </c>
      <c r="F1193" s="56">
        <v>30526.25</v>
      </c>
      <c r="G1193" s="56">
        <v>5250</v>
      </c>
      <c r="H1193" s="56">
        <v>17.2</v>
      </c>
      <c r="I1193" s="46"/>
    </row>
    <row r="1194" spans="2:9" x14ac:dyDescent="0.2">
      <c r="B1194" s="3" t="s">
        <v>216</v>
      </c>
      <c r="C1194" s="3" t="s">
        <v>217</v>
      </c>
      <c r="D1194" s="3"/>
      <c r="E1194" s="4">
        <v>30526.25</v>
      </c>
      <c r="F1194" s="4">
        <v>30526.25</v>
      </c>
      <c r="G1194" s="4">
        <v>5250</v>
      </c>
      <c r="H1194" s="4">
        <v>17.2</v>
      </c>
      <c r="I1194" s="45"/>
    </row>
    <row r="1195" spans="2:9" x14ac:dyDescent="0.2">
      <c r="B1195" s="2" t="s">
        <v>220</v>
      </c>
      <c r="C1195" s="2" t="s">
        <v>221</v>
      </c>
      <c r="D1195" s="2"/>
      <c r="E1195" s="24" t="s">
        <v>0</v>
      </c>
      <c r="F1195" s="24" t="s">
        <v>0</v>
      </c>
      <c r="G1195" s="24">
        <v>5250</v>
      </c>
      <c r="H1195" s="24" t="s">
        <v>0</v>
      </c>
      <c r="I1195" s="47"/>
    </row>
    <row r="1196" spans="2:9" ht="12.75" customHeight="1" x14ac:dyDescent="0.2">
      <c r="B1196" s="64" t="s">
        <v>507</v>
      </c>
      <c r="C1196" s="108" t="s">
        <v>508</v>
      </c>
      <c r="D1196" s="108"/>
      <c r="E1196" s="65">
        <v>38274.79</v>
      </c>
      <c r="F1196" s="65">
        <v>43664.79</v>
      </c>
      <c r="G1196" s="65">
        <v>23378.92</v>
      </c>
      <c r="H1196" s="65">
        <v>53.54</v>
      </c>
      <c r="I1196" s="45"/>
    </row>
    <row r="1197" spans="2:9" x14ac:dyDescent="0.2">
      <c r="B1197" s="55" t="s">
        <v>160</v>
      </c>
      <c r="C1197" s="55"/>
      <c r="D1197" s="55"/>
      <c r="E1197" s="56">
        <v>30274.79</v>
      </c>
      <c r="F1197" s="56">
        <v>35664.79</v>
      </c>
      <c r="G1197" s="56">
        <v>23378.92</v>
      </c>
      <c r="H1197" s="56">
        <v>65.55</v>
      </c>
      <c r="I1197" s="46"/>
    </row>
    <row r="1198" spans="2:9" x14ac:dyDescent="0.2">
      <c r="B1198" s="3" t="s">
        <v>216</v>
      </c>
      <c r="C1198" s="3" t="s">
        <v>217</v>
      </c>
      <c r="D1198" s="3"/>
      <c r="E1198" s="4">
        <v>30274.79</v>
      </c>
      <c r="F1198" s="4">
        <v>35664.79</v>
      </c>
      <c r="G1198" s="4">
        <v>23378.92</v>
      </c>
      <c r="H1198" s="4">
        <v>65.55</v>
      </c>
      <c r="I1198" s="45"/>
    </row>
    <row r="1199" spans="2:9" x14ac:dyDescent="0.2">
      <c r="B1199" s="2" t="s">
        <v>218</v>
      </c>
      <c r="C1199" s="2" t="s">
        <v>219</v>
      </c>
      <c r="D1199" s="2"/>
      <c r="E1199" s="24" t="s">
        <v>0</v>
      </c>
      <c r="F1199" s="24" t="s">
        <v>0</v>
      </c>
      <c r="G1199" s="24">
        <v>23378.92</v>
      </c>
      <c r="H1199" s="24" t="s">
        <v>0</v>
      </c>
      <c r="I1199" s="47"/>
    </row>
    <row r="1200" spans="2:9" x14ac:dyDescent="0.2">
      <c r="B1200" s="55" t="s">
        <v>172</v>
      </c>
      <c r="C1200" s="55"/>
      <c r="D1200" s="55"/>
      <c r="E1200" s="56">
        <v>8000</v>
      </c>
      <c r="F1200" s="56">
        <v>8000</v>
      </c>
      <c r="G1200" s="56"/>
      <c r="H1200" s="56"/>
      <c r="I1200" s="46"/>
    </row>
    <row r="1201" spans="2:9" x14ac:dyDescent="0.2">
      <c r="B1201" s="3" t="s">
        <v>216</v>
      </c>
      <c r="C1201" s="3" t="s">
        <v>217</v>
      </c>
      <c r="D1201" s="3"/>
      <c r="E1201" s="4">
        <v>8000</v>
      </c>
      <c r="F1201" s="4">
        <v>8000</v>
      </c>
      <c r="G1201" s="4"/>
      <c r="H1201" s="4"/>
      <c r="I1201" s="45"/>
    </row>
    <row r="1202" spans="2:9" x14ac:dyDescent="0.2">
      <c r="B1202" s="62" t="s">
        <v>509</v>
      </c>
      <c r="C1202" s="62" t="s">
        <v>510</v>
      </c>
      <c r="D1202" s="62"/>
      <c r="E1202" s="63">
        <v>55000</v>
      </c>
      <c r="F1202" s="63">
        <v>55000</v>
      </c>
      <c r="G1202" s="63">
        <v>35000</v>
      </c>
      <c r="H1202" s="63">
        <v>63.64</v>
      </c>
      <c r="I1202" s="45"/>
    </row>
    <row r="1203" spans="2:9" ht="12.75" customHeight="1" x14ac:dyDescent="0.2">
      <c r="B1203" s="64" t="s">
        <v>511</v>
      </c>
      <c r="C1203" s="112" t="s">
        <v>512</v>
      </c>
      <c r="D1203" s="112"/>
      <c r="E1203" s="65">
        <v>20000</v>
      </c>
      <c r="F1203" s="65">
        <v>20000</v>
      </c>
      <c r="G1203" s="65"/>
      <c r="H1203" s="65"/>
      <c r="I1203" s="45"/>
    </row>
    <row r="1204" spans="2:9" x14ac:dyDescent="0.2">
      <c r="B1204" s="55" t="s">
        <v>160</v>
      </c>
      <c r="C1204" s="55"/>
      <c r="D1204" s="55"/>
      <c r="E1204" s="56">
        <v>20000</v>
      </c>
      <c r="F1204" s="56">
        <v>20000</v>
      </c>
      <c r="G1204" s="56"/>
      <c r="H1204" s="56"/>
      <c r="I1204" s="46"/>
    </row>
    <row r="1205" spans="2:9" x14ac:dyDescent="0.2">
      <c r="B1205" s="3" t="s">
        <v>216</v>
      </c>
      <c r="C1205" s="3" t="s">
        <v>217</v>
      </c>
      <c r="D1205" s="3"/>
      <c r="E1205" s="4">
        <v>20000</v>
      </c>
      <c r="F1205" s="4">
        <v>20000</v>
      </c>
      <c r="G1205" s="4"/>
      <c r="H1205" s="4"/>
      <c r="I1205" s="45"/>
    </row>
    <row r="1206" spans="2:9" x14ac:dyDescent="0.2">
      <c r="B1206" s="59" t="s">
        <v>513</v>
      </c>
      <c r="C1206" s="59" t="s">
        <v>514</v>
      </c>
      <c r="D1206" s="59"/>
      <c r="E1206" s="60">
        <v>35000</v>
      </c>
      <c r="F1206" s="60">
        <v>35000</v>
      </c>
      <c r="G1206" s="60">
        <v>35000</v>
      </c>
      <c r="H1206" s="60">
        <v>100</v>
      </c>
      <c r="I1206" s="45"/>
    </row>
    <row r="1207" spans="2:9" x14ac:dyDescent="0.2">
      <c r="B1207" s="55" t="s">
        <v>160</v>
      </c>
      <c r="C1207" s="55"/>
      <c r="D1207" s="55"/>
      <c r="E1207" s="56">
        <v>13000</v>
      </c>
      <c r="F1207" s="56">
        <v>13000</v>
      </c>
      <c r="G1207" s="56">
        <v>34016.03</v>
      </c>
      <c r="H1207" s="56">
        <v>261.66000000000003</v>
      </c>
      <c r="I1207" s="46"/>
    </row>
    <row r="1208" spans="2:9" x14ac:dyDescent="0.2">
      <c r="B1208" s="3" t="s">
        <v>230</v>
      </c>
      <c r="C1208" s="3" t="s">
        <v>231</v>
      </c>
      <c r="D1208" s="3"/>
      <c r="E1208" s="4">
        <v>13000</v>
      </c>
      <c r="F1208" s="4">
        <v>13000</v>
      </c>
      <c r="G1208" s="4">
        <v>34016.03</v>
      </c>
      <c r="H1208" s="4">
        <v>261.66000000000003</v>
      </c>
      <c r="I1208" s="45"/>
    </row>
    <row r="1209" spans="2:9" x14ac:dyDescent="0.2">
      <c r="B1209" s="2" t="s">
        <v>300</v>
      </c>
      <c r="C1209" s="2" t="s">
        <v>301</v>
      </c>
      <c r="D1209" s="2"/>
      <c r="E1209" s="24" t="s">
        <v>0</v>
      </c>
      <c r="F1209" s="24" t="s">
        <v>0</v>
      </c>
      <c r="G1209" s="24">
        <v>34016.03</v>
      </c>
      <c r="H1209" s="24" t="s">
        <v>0</v>
      </c>
      <c r="I1209" s="47"/>
    </row>
    <row r="1210" spans="2:9" x14ac:dyDescent="0.2">
      <c r="B1210" s="55" t="s">
        <v>169</v>
      </c>
      <c r="C1210" s="55"/>
      <c r="D1210" s="55"/>
      <c r="E1210" s="56">
        <v>22000</v>
      </c>
      <c r="F1210" s="56">
        <v>22000</v>
      </c>
      <c r="G1210" s="56">
        <v>983.97</v>
      </c>
      <c r="H1210" s="56">
        <v>4.47</v>
      </c>
      <c r="I1210" s="46"/>
    </row>
    <row r="1211" spans="2:9" x14ac:dyDescent="0.2">
      <c r="B1211" s="3" t="s">
        <v>230</v>
      </c>
      <c r="C1211" s="3" t="s">
        <v>231</v>
      </c>
      <c r="D1211" s="3"/>
      <c r="E1211" s="4">
        <v>22000</v>
      </c>
      <c r="F1211" s="4">
        <v>22000</v>
      </c>
      <c r="G1211" s="4">
        <v>983.97</v>
      </c>
      <c r="H1211" s="4">
        <v>4.47</v>
      </c>
      <c r="I1211" s="45"/>
    </row>
    <row r="1212" spans="2:9" x14ac:dyDescent="0.2">
      <c r="B1212" s="2" t="s">
        <v>300</v>
      </c>
      <c r="C1212" s="2" t="s">
        <v>301</v>
      </c>
      <c r="D1212" s="2"/>
      <c r="E1212" s="24" t="s">
        <v>0</v>
      </c>
      <c r="F1212" s="24" t="s">
        <v>0</v>
      </c>
      <c r="G1212" s="24">
        <v>983.97</v>
      </c>
      <c r="H1212" s="24" t="s">
        <v>0</v>
      </c>
      <c r="I1212" s="47"/>
    </row>
    <row r="1213" spans="2:9" x14ac:dyDescent="0.2">
      <c r="B1213" s="62" t="s">
        <v>515</v>
      </c>
      <c r="C1213" s="62" t="s">
        <v>516</v>
      </c>
      <c r="D1213" s="62"/>
      <c r="E1213" s="63">
        <v>439440</v>
      </c>
      <c r="F1213" s="63">
        <v>439440</v>
      </c>
      <c r="G1213" s="63">
        <v>90745.11</v>
      </c>
      <c r="H1213" s="63">
        <v>20.65</v>
      </c>
      <c r="I1213" s="45"/>
    </row>
    <row r="1214" spans="2:9" x14ac:dyDescent="0.2">
      <c r="B1214" s="59" t="s">
        <v>517</v>
      </c>
      <c r="C1214" s="59" t="s">
        <v>518</v>
      </c>
      <c r="D1214" s="59"/>
      <c r="E1214" s="60">
        <v>45700</v>
      </c>
      <c r="F1214" s="60">
        <v>45700</v>
      </c>
      <c r="G1214" s="60">
        <v>15727.86</v>
      </c>
      <c r="H1214" s="60">
        <v>34.42</v>
      </c>
      <c r="I1214" s="45"/>
    </row>
    <row r="1215" spans="2:9" x14ac:dyDescent="0.2">
      <c r="B1215" s="55" t="s">
        <v>160</v>
      </c>
      <c r="C1215" s="55"/>
      <c r="D1215" s="55"/>
      <c r="E1215" s="56">
        <v>43700</v>
      </c>
      <c r="F1215" s="56">
        <v>43700</v>
      </c>
      <c r="G1215" s="56">
        <v>15418.28</v>
      </c>
      <c r="H1215" s="56">
        <v>35.28</v>
      </c>
      <c r="I1215" s="46"/>
    </row>
    <row r="1216" spans="2:9" x14ac:dyDescent="0.2">
      <c r="B1216" s="3" t="s">
        <v>216</v>
      </c>
      <c r="C1216" s="3" t="s">
        <v>217</v>
      </c>
      <c r="D1216" s="3"/>
      <c r="E1216" s="4">
        <v>43700</v>
      </c>
      <c r="F1216" s="4">
        <v>43700</v>
      </c>
      <c r="G1216" s="4">
        <v>15418.28</v>
      </c>
      <c r="H1216" s="4">
        <v>35.28</v>
      </c>
      <c r="I1216" s="45"/>
    </row>
    <row r="1217" spans="2:9" x14ac:dyDescent="0.2">
      <c r="B1217" s="2" t="s">
        <v>396</v>
      </c>
      <c r="C1217" s="2" t="s">
        <v>397</v>
      </c>
      <c r="D1217" s="2"/>
      <c r="E1217" s="24" t="s">
        <v>0</v>
      </c>
      <c r="F1217" s="24" t="s">
        <v>0</v>
      </c>
      <c r="G1217" s="24">
        <v>7473.91</v>
      </c>
      <c r="H1217" s="24" t="s">
        <v>0</v>
      </c>
      <c r="I1217" s="47"/>
    </row>
    <row r="1218" spans="2:9" x14ac:dyDescent="0.2">
      <c r="B1218" s="2" t="s">
        <v>404</v>
      </c>
      <c r="C1218" s="2" t="s">
        <v>405</v>
      </c>
      <c r="D1218" s="2"/>
      <c r="E1218" s="24" t="s">
        <v>0</v>
      </c>
      <c r="F1218" s="24" t="s">
        <v>0</v>
      </c>
      <c r="G1218" s="24">
        <v>1183.52</v>
      </c>
      <c r="H1218" s="24" t="s">
        <v>0</v>
      </c>
      <c r="I1218" s="47"/>
    </row>
    <row r="1219" spans="2:9" x14ac:dyDescent="0.2">
      <c r="B1219" s="2" t="s">
        <v>406</v>
      </c>
      <c r="C1219" s="2" t="s">
        <v>407</v>
      </c>
      <c r="D1219" s="2"/>
      <c r="E1219" s="24" t="s">
        <v>0</v>
      </c>
      <c r="F1219" s="24" t="s">
        <v>0</v>
      </c>
      <c r="G1219" s="24">
        <v>5118.41</v>
      </c>
      <c r="H1219" s="24" t="s">
        <v>0</v>
      </c>
      <c r="I1219" s="47"/>
    </row>
    <row r="1220" spans="2:9" x14ac:dyDescent="0.2">
      <c r="B1220" s="2" t="s">
        <v>414</v>
      </c>
      <c r="C1220" s="2" t="s">
        <v>415</v>
      </c>
      <c r="D1220" s="2"/>
      <c r="E1220" s="24" t="s">
        <v>0</v>
      </c>
      <c r="F1220" s="24" t="s">
        <v>0</v>
      </c>
      <c r="G1220" s="24">
        <v>1642.44</v>
      </c>
      <c r="H1220" s="24" t="s">
        <v>0</v>
      </c>
      <c r="I1220" s="47"/>
    </row>
    <row r="1221" spans="2:9" x14ac:dyDescent="0.2">
      <c r="B1221" s="55" t="s">
        <v>168</v>
      </c>
      <c r="C1221" s="55"/>
      <c r="D1221" s="55"/>
      <c r="E1221" s="56">
        <v>2000</v>
      </c>
      <c r="F1221" s="56">
        <v>2000</v>
      </c>
      <c r="G1221" s="56">
        <v>309.58</v>
      </c>
      <c r="H1221" s="56">
        <v>15.48</v>
      </c>
      <c r="I1221" s="46"/>
    </row>
    <row r="1222" spans="2:9" x14ac:dyDescent="0.2">
      <c r="B1222" s="3" t="s">
        <v>216</v>
      </c>
      <c r="C1222" s="3" t="s">
        <v>217</v>
      </c>
      <c r="D1222" s="3"/>
      <c r="E1222" s="4">
        <v>2000</v>
      </c>
      <c r="F1222" s="4">
        <v>2000</v>
      </c>
      <c r="G1222" s="4">
        <v>309.58</v>
      </c>
      <c r="H1222" s="4">
        <v>15.48</v>
      </c>
      <c r="I1222" s="45"/>
    </row>
    <row r="1223" spans="2:9" x14ac:dyDescent="0.2">
      <c r="B1223" s="2" t="s">
        <v>404</v>
      </c>
      <c r="C1223" s="2" t="s">
        <v>405</v>
      </c>
      <c r="D1223" s="2"/>
      <c r="E1223" s="24" t="s">
        <v>0</v>
      </c>
      <c r="F1223" s="24" t="s">
        <v>0</v>
      </c>
      <c r="G1223" s="24">
        <v>309.58</v>
      </c>
      <c r="H1223" s="24" t="s">
        <v>0</v>
      </c>
      <c r="I1223" s="47"/>
    </row>
    <row r="1224" spans="2:9" x14ac:dyDescent="0.2">
      <c r="B1224" s="59" t="s">
        <v>519</v>
      </c>
      <c r="C1224" s="59" t="s">
        <v>520</v>
      </c>
      <c r="D1224" s="59"/>
      <c r="E1224" s="60">
        <v>360740</v>
      </c>
      <c r="F1224" s="60">
        <v>360740</v>
      </c>
      <c r="G1224" s="60">
        <v>49796.85</v>
      </c>
      <c r="H1224" s="60">
        <v>13.8</v>
      </c>
      <c r="I1224" s="45"/>
    </row>
    <row r="1225" spans="2:9" x14ac:dyDescent="0.2">
      <c r="B1225" s="55" t="s">
        <v>160</v>
      </c>
      <c r="C1225" s="55"/>
      <c r="D1225" s="55"/>
      <c r="E1225" s="56">
        <v>360740</v>
      </c>
      <c r="F1225" s="56">
        <v>360740</v>
      </c>
      <c r="G1225" s="56">
        <v>49796.85</v>
      </c>
      <c r="H1225" s="56">
        <v>13.8</v>
      </c>
      <c r="I1225" s="46"/>
    </row>
    <row r="1226" spans="2:9" x14ac:dyDescent="0.2">
      <c r="B1226" s="3" t="s">
        <v>216</v>
      </c>
      <c r="C1226" s="3" t="s">
        <v>217</v>
      </c>
      <c r="D1226" s="3"/>
      <c r="E1226" s="4">
        <v>26740</v>
      </c>
      <c r="F1226" s="4">
        <v>26740</v>
      </c>
      <c r="G1226" s="4">
        <v>375</v>
      </c>
      <c r="H1226" s="4">
        <v>1.4</v>
      </c>
      <c r="I1226" s="45"/>
    </row>
    <row r="1227" spans="2:9" x14ac:dyDescent="0.2">
      <c r="B1227" s="2" t="s">
        <v>220</v>
      </c>
      <c r="C1227" s="2" t="s">
        <v>221</v>
      </c>
      <c r="D1227" s="2"/>
      <c r="E1227" s="24" t="s">
        <v>0</v>
      </c>
      <c r="F1227" s="24" t="s">
        <v>0</v>
      </c>
      <c r="G1227" s="24">
        <v>375</v>
      </c>
      <c r="H1227" s="24" t="s">
        <v>0</v>
      </c>
      <c r="I1227" s="47"/>
    </row>
    <row r="1228" spans="2:9" x14ac:dyDescent="0.2">
      <c r="B1228" s="3" t="s">
        <v>242</v>
      </c>
      <c r="C1228" s="3" t="s">
        <v>243</v>
      </c>
      <c r="D1228" s="3"/>
      <c r="E1228" s="4">
        <v>334000</v>
      </c>
      <c r="F1228" s="4">
        <v>334000</v>
      </c>
      <c r="G1228" s="4">
        <v>49421.85</v>
      </c>
      <c r="H1228" s="4">
        <v>14.8</v>
      </c>
      <c r="I1228" s="45"/>
    </row>
    <row r="1229" spans="2:9" x14ac:dyDescent="0.2">
      <c r="B1229" s="2" t="s">
        <v>322</v>
      </c>
      <c r="C1229" s="2" t="s">
        <v>323</v>
      </c>
      <c r="D1229" s="2"/>
      <c r="E1229" s="24" t="s">
        <v>0</v>
      </c>
      <c r="F1229" s="24" t="s">
        <v>0</v>
      </c>
      <c r="G1229" s="24">
        <v>49421.85</v>
      </c>
      <c r="H1229" s="24" t="s">
        <v>0</v>
      </c>
      <c r="I1229" s="47"/>
    </row>
    <row r="1230" spans="2:9" x14ac:dyDescent="0.2">
      <c r="B1230" s="59" t="s">
        <v>521</v>
      </c>
      <c r="C1230" s="59" t="s">
        <v>522</v>
      </c>
      <c r="D1230" s="59"/>
      <c r="E1230" s="60">
        <v>33000</v>
      </c>
      <c r="F1230" s="60">
        <v>33000</v>
      </c>
      <c r="G1230" s="60">
        <v>25220.400000000001</v>
      </c>
      <c r="H1230" s="60">
        <v>76.430000000000007</v>
      </c>
      <c r="I1230" s="45"/>
    </row>
    <row r="1231" spans="2:9" x14ac:dyDescent="0.2">
      <c r="B1231" s="55" t="s">
        <v>160</v>
      </c>
      <c r="C1231" s="55"/>
      <c r="D1231" s="55"/>
      <c r="E1231" s="56">
        <v>33000</v>
      </c>
      <c r="F1231" s="56">
        <v>33000</v>
      </c>
      <c r="G1231" s="56">
        <v>25220.400000000001</v>
      </c>
      <c r="H1231" s="56">
        <v>76.430000000000007</v>
      </c>
      <c r="I1231" s="46"/>
    </row>
    <row r="1232" spans="2:9" x14ac:dyDescent="0.2">
      <c r="B1232" s="3" t="s">
        <v>216</v>
      </c>
      <c r="C1232" s="3" t="s">
        <v>217</v>
      </c>
      <c r="D1232" s="3"/>
      <c r="E1232" s="4">
        <v>31500</v>
      </c>
      <c r="F1232" s="4">
        <v>31500</v>
      </c>
      <c r="G1232" s="4">
        <v>24206.59</v>
      </c>
      <c r="H1232" s="4">
        <v>76.849999999999994</v>
      </c>
      <c r="I1232" s="45"/>
    </row>
    <row r="1233" spans="2:9" x14ac:dyDescent="0.2">
      <c r="B1233" s="2" t="s">
        <v>220</v>
      </c>
      <c r="C1233" s="2" t="s">
        <v>221</v>
      </c>
      <c r="D1233" s="2"/>
      <c r="E1233" s="24" t="s">
        <v>0</v>
      </c>
      <c r="F1233" s="24" t="s">
        <v>0</v>
      </c>
      <c r="G1233" s="24">
        <v>23239.27</v>
      </c>
      <c r="H1233" s="24" t="s">
        <v>0</v>
      </c>
      <c r="I1233" s="47"/>
    </row>
    <row r="1234" spans="2:9" x14ac:dyDescent="0.2">
      <c r="B1234" s="2" t="s">
        <v>416</v>
      </c>
      <c r="C1234" s="2" t="s">
        <v>417</v>
      </c>
      <c r="D1234" s="2"/>
      <c r="E1234" s="24" t="s">
        <v>0</v>
      </c>
      <c r="F1234" s="24" t="s">
        <v>0</v>
      </c>
      <c r="G1234" s="24">
        <v>967.32</v>
      </c>
      <c r="H1234" s="24" t="s">
        <v>0</v>
      </c>
      <c r="I1234" s="47"/>
    </row>
    <row r="1235" spans="2:9" x14ac:dyDescent="0.2">
      <c r="B1235" s="3" t="s">
        <v>270</v>
      </c>
      <c r="C1235" s="3" t="s">
        <v>271</v>
      </c>
      <c r="D1235" s="3"/>
      <c r="E1235" s="4">
        <v>1500</v>
      </c>
      <c r="F1235" s="4">
        <v>1500</v>
      </c>
      <c r="G1235" s="4">
        <v>1013.81</v>
      </c>
      <c r="H1235" s="4">
        <v>67.59</v>
      </c>
      <c r="I1235" s="45"/>
    </row>
    <row r="1236" spans="2:9" x14ac:dyDescent="0.2">
      <c r="B1236" s="2" t="s">
        <v>460</v>
      </c>
      <c r="C1236" s="2" t="s">
        <v>461</v>
      </c>
      <c r="D1236" s="2"/>
      <c r="E1236" s="24" t="s">
        <v>0</v>
      </c>
      <c r="F1236" s="24" t="s">
        <v>0</v>
      </c>
      <c r="G1236" s="24">
        <v>1013.81</v>
      </c>
      <c r="H1236" s="24" t="s">
        <v>0</v>
      </c>
      <c r="I1236" s="47"/>
    </row>
    <row r="1237" spans="2:9" x14ac:dyDescent="0.2">
      <c r="B1237" s="53" t="s">
        <v>523</v>
      </c>
      <c r="C1237" s="53"/>
      <c r="D1237" s="53"/>
      <c r="E1237" s="54">
        <v>9697662</v>
      </c>
      <c r="F1237" s="54">
        <v>9676462</v>
      </c>
      <c r="G1237" s="54">
        <v>3034176.6</v>
      </c>
      <c r="H1237" s="54">
        <v>31.36</v>
      </c>
      <c r="I1237" s="45"/>
    </row>
    <row r="1238" spans="2:9" x14ac:dyDescent="0.2">
      <c r="B1238" s="53" t="s">
        <v>524</v>
      </c>
      <c r="C1238" s="53"/>
      <c r="D1238" s="53"/>
      <c r="E1238" s="54">
        <v>8119730</v>
      </c>
      <c r="F1238" s="54">
        <v>8098530</v>
      </c>
      <c r="G1238" s="54">
        <v>2528564.87</v>
      </c>
      <c r="H1238" s="54">
        <v>31.22</v>
      </c>
      <c r="I1238" s="45"/>
    </row>
    <row r="1239" spans="2:9" x14ac:dyDescent="0.2">
      <c r="B1239" s="55" t="s">
        <v>160</v>
      </c>
      <c r="C1239" s="55"/>
      <c r="D1239" s="55"/>
      <c r="E1239" s="56">
        <v>1325228</v>
      </c>
      <c r="F1239" s="56">
        <v>1304028</v>
      </c>
      <c r="G1239" s="56">
        <v>379877.91</v>
      </c>
      <c r="H1239" s="56">
        <v>29.13</v>
      </c>
      <c r="I1239" s="46"/>
    </row>
    <row r="1240" spans="2:9" x14ac:dyDescent="0.2">
      <c r="B1240" s="55" t="s">
        <v>179</v>
      </c>
      <c r="C1240" s="55"/>
      <c r="D1240" s="55"/>
      <c r="E1240" s="56">
        <v>2588700</v>
      </c>
      <c r="F1240" s="56">
        <v>2588700</v>
      </c>
      <c r="G1240" s="56">
        <v>1539115.1</v>
      </c>
      <c r="H1240" s="56">
        <v>59.46</v>
      </c>
      <c r="I1240" s="46"/>
    </row>
    <row r="1241" spans="2:9" x14ac:dyDescent="0.2">
      <c r="B1241" s="55" t="s">
        <v>166</v>
      </c>
      <c r="C1241" s="55"/>
      <c r="D1241" s="55"/>
      <c r="E1241" s="56">
        <v>650000</v>
      </c>
      <c r="F1241" s="56">
        <v>650000</v>
      </c>
      <c r="G1241" s="56">
        <v>270377.90999999997</v>
      </c>
      <c r="H1241" s="56">
        <v>41.6</v>
      </c>
      <c r="I1241" s="46"/>
    </row>
    <row r="1242" spans="2:9" x14ac:dyDescent="0.2">
      <c r="B1242" s="55" t="s">
        <v>167</v>
      </c>
      <c r="C1242" s="55"/>
      <c r="D1242" s="55"/>
      <c r="E1242" s="56">
        <v>71200</v>
      </c>
      <c r="F1242" s="56">
        <v>71200</v>
      </c>
      <c r="G1242" s="56">
        <v>7040.09</v>
      </c>
      <c r="H1242" s="56">
        <v>9.89</v>
      </c>
      <c r="I1242" s="46"/>
    </row>
    <row r="1243" spans="2:9" x14ac:dyDescent="0.2">
      <c r="B1243" s="55" t="s">
        <v>170</v>
      </c>
      <c r="C1243" s="55"/>
      <c r="D1243" s="55"/>
      <c r="E1243" s="56">
        <v>42920</v>
      </c>
      <c r="F1243" s="56">
        <v>42920</v>
      </c>
      <c r="G1243" s="56">
        <v>39366.959999999999</v>
      </c>
      <c r="H1243" s="56">
        <v>91.72</v>
      </c>
      <c r="I1243" s="46"/>
    </row>
    <row r="1244" spans="2:9" x14ac:dyDescent="0.2">
      <c r="B1244" s="55" t="s">
        <v>172</v>
      </c>
      <c r="C1244" s="55"/>
      <c r="D1244" s="55"/>
      <c r="E1244" s="56">
        <v>1661200</v>
      </c>
      <c r="F1244" s="56">
        <v>1661200</v>
      </c>
      <c r="G1244" s="56">
        <v>207376.24</v>
      </c>
      <c r="H1244" s="56">
        <v>12.48</v>
      </c>
      <c r="I1244" s="46"/>
    </row>
    <row r="1245" spans="2:9" x14ac:dyDescent="0.2">
      <c r="B1245" s="55" t="s">
        <v>176</v>
      </c>
      <c r="C1245" s="55"/>
      <c r="D1245" s="55"/>
      <c r="E1245" s="56">
        <v>297482</v>
      </c>
      <c r="F1245" s="56">
        <v>297482</v>
      </c>
      <c r="G1245" s="56">
        <v>85410.66</v>
      </c>
      <c r="H1245" s="56">
        <v>28.71</v>
      </c>
      <c r="I1245" s="46"/>
    </row>
    <row r="1246" spans="2:9" x14ac:dyDescent="0.2">
      <c r="B1246" s="55" t="s">
        <v>181</v>
      </c>
      <c r="C1246" s="55"/>
      <c r="D1246" s="55"/>
      <c r="E1246" s="56">
        <v>1483000</v>
      </c>
      <c r="F1246" s="56">
        <v>1483000</v>
      </c>
      <c r="G1246" s="56"/>
      <c r="H1246" s="56"/>
      <c r="I1246" s="46"/>
    </row>
    <row r="1247" spans="2:9" x14ac:dyDescent="0.2">
      <c r="B1247" s="62" t="s">
        <v>525</v>
      </c>
      <c r="C1247" s="62" t="s">
        <v>526</v>
      </c>
      <c r="D1247" s="62"/>
      <c r="E1247" s="63">
        <v>961230</v>
      </c>
      <c r="F1247" s="63">
        <v>961230</v>
      </c>
      <c r="G1247" s="63">
        <v>548573.86</v>
      </c>
      <c r="H1247" s="63">
        <v>57.07</v>
      </c>
      <c r="I1247" s="45"/>
    </row>
    <row r="1248" spans="2:9" x14ac:dyDescent="0.2">
      <c r="B1248" s="59" t="s">
        <v>527</v>
      </c>
      <c r="C1248" s="59" t="s">
        <v>528</v>
      </c>
      <c r="D1248" s="59"/>
      <c r="E1248" s="60">
        <v>148500</v>
      </c>
      <c r="F1248" s="60">
        <v>148500</v>
      </c>
      <c r="G1248" s="60">
        <v>77779.53</v>
      </c>
      <c r="H1248" s="60">
        <v>52.38</v>
      </c>
      <c r="I1248" s="45"/>
    </row>
    <row r="1249" spans="2:9" x14ac:dyDescent="0.2">
      <c r="B1249" s="55" t="s">
        <v>166</v>
      </c>
      <c r="C1249" s="55"/>
      <c r="D1249" s="55"/>
      <c r="E1249" s="56">
        <v>148500</v>
      </c>
      <c r="F1249" s="56">
        <v>148500</v>
      </c>
      <c r="G1249" s="56">
        <v>77779.53</v>
      </c>
      <c r="H1249" s="56">
        <v>52.38</v>
      </c>
      <c r="I1249" s="46"/>
    </row>
    <row r="1250" spans="2:9" x14ac:dyDescent="0.2">
      <c r="B1250" s="3" t="s">
        <v>216</v>
      </c>
      <c r="C1250" s="3" t="s">
        <v>217</v>
      </c>
      <c r="D1250" s="3"/>
      <c r="E1250" s="4">
        <v>148500</v>
      </c>
      <c r="F1250" s="4">
        <v>148500</v>
      </c>
      <c r="G1250" s="4">
        <v>77779.53</v>
      </c>
      <c r="H1250" s="4">
        <v>52.38</v>
      </c>
      <c r="I1250" s="45"/>
    </row>
    <row r="1251" spans="2:9" x14ac:dyDescent="0.2">
      <c r="B1251" s="2" t="s">
        <v>406</v>
      </c>
      <c r="C1251" s="2" t="s">
        <v>407</v>
      </c>
      <c r="D1251" s="2"/>
      <c r="E1251" s="24" t="s">
        <v>0</v>
      </c>
      <c r="F1251" s="24" t="s">
        <v>0</v>
      </c>
      <c r="G1251" s="24">
        <v>77779.53</v>
      </c>
      <c r="H1251" s="24" t="s">
        <v>0</v>
      </c>
      <c r="I1251" s="47"/>
    </row>
    <row r="1252" spans="2:9" x14ac:dyDescent="0.2">
      <c r="B1252" s="59" t="s">
        <v>529</v>
      </c>
      <c r="C1252" s="59" t="s">
        <v>530</v>
      </c>
      <c r="D1252" s="59"/>
      <c r="E1252" s="60">
        <v>131250</v>
      </c>
      <c r="F1252" s="60">
        <v>131250</v>
      </c>
      <c r="G1252" s="60">
        <v>64096.82</v>
      </c>
      <c r="H1252" s="60">
        <v>48.84</v>
      </c>
      <c r="I1252" s="45"/>
    </row>
    <row r="1253" spans="2:9" x14ac:dyDescent="0.2">
      <c r="B1253" s="55" t="s">
        <v>166</v>
      </c>
      <c r="C1253" s="55"/>
      <c r="D1253" s="55"/>
      <c r="E1253" s="56">
        <v>131250</v>
      </c>
      <c r="F1253" s="56">
        <v>131250</v>
      </c>
      <c r="G1253" s="56">
        <v>64096.82</v>
      </c>
      <c r="H1253" s="56">
        <v>48.84</v>
      </c>
      <c r="I1253" s="46"/>
    </row>
    <row r="1254" spans="2:9" x14ac:dyDescent="0.2">
      <c r="B1254" s="3" t="s">
        <v>216</v>
      </c>
      <c r="C1254" s="3" t="s">
        <v>217</v>
      </c>
      <c r="D1254" s="3"/>
      <c r="E1254" s="4">
        <v>131250</v>
      </c>
      <c r="F1254" s="4">
        <v>131250</v>
      </c>
      <c r="G1254" s="4">
        <v>64096.82</v>
      </c>
      <c r="H1254" s="4">
        <v>48.84</v>
      </c>
      <c r="I1254" s="45"/>
    </row>
    <row r="1255" spans="2:9" x14ac:dyDescent="0.2">
      <c r="B1255" s="2" t="s">
        <v>406</v>
      </c>
      <c r="C1255" s="2" t="s">
        <v>407</v>
      </c>
      <c r="D1255" s="2"/>
      <c r="E1255" s="24" t="s">
        <v>0</v>
      </c>
      <c r="F1255" s="24" t="s">
        <v>0</v>
      </c>
      <c r="G1255" s="24">
        <v>64096.82</v>
      </c>
      <c r="H1255" s="24" t="s">
        <v>0</v>
      </c>
      <c r="I1255" s="47"/>
    </row>
    <row r="1256" spans="2:9" x14ac:dyDescent="0.2">
      <c r="B1256" s="59" t="s">
        <v>531</v>
      </c>
      <c r="C1256" s="59" t="s">
        <v>532</v>
      </c>
      <c r="D1256" s="59"/>
      <c r="E1256" s="60">
        <v>301980</v>
      </c>
      <c r="F1256" s="60">
        <v>301980</v>
      </c>
      <c r="G1256" s="60">
        <v>174499.97</v>
      </c>
      <c r="H1256" s="60">
        <v>57.79</v>
      </c>
      <c r="I1256" s="45"/>
    </row>
    <row r="1257" spans="2:9" x14ac:dyDescent="0.2">
      <c r="B1257" s="55" t="s">
        <v>160</v>
      </c>
      <c r="C1257" s="55"/>
      <c r="D1257" s="55"/>
      <c r="E1257" s="56">
        <v>76870</v>
      </c>
      <c r="F1257" s="56">
        <v>76870</v>
      </c>
      <c r="G1257" s="56">
        <v>58462.33</v>
      </c>
      <c r="H1257" s="56">
        <v>76.05</v>
      </c>
      <c r="I1257" s="46"/>
    </row>
    <row r="1258" spans="2:9" x14ac:dyDescent="0.2">
      <c r="B1258" s="3" t="s">
        <v>216</v>
      </c>
      <c r="C1258" s="3" t="s">
        <v>217</v>
      </c>
      <c r="D1258" s="3"/>
      <c r="E1258" s="4">
        <v>76870</v>
      </c>
      <c r="F1258" s="4">
        <v>76870</v>
      </c>
      <c r="G1258" s="4">
        <v>58462.33</v>
      </c>
      <c r="H1258" s="4">
        <v>76.05</v>
      </c>
      <c r="I1258" s="45"/>
    </row>
    <row r="1259" spans="2:9" x14ac:dyDescent="0.2">
      <c r="B1259" s="2" t="s">
        <v>404</v>
      </c>
      <c r="C1259" s="2" t="s">
        <v>405</v>
      </c>
      <c r="D1259" s="2"/>
      <c r="E1259" s="24" t="s">
        <v>0</v>
      </c>
      <c r="F1259" s="24" t="s">
        <v>0</v>
      </c>
      <c r="G1259" s="24">
        <v>58437.440000000002</v>
      </c>
      <c r="H1259" s="24" t="s">
        <v>0</v>
      </c>
      <c r="I1259" s="47"/>
    </row>
    <row r="1260" spans="2:9" x14ac:dyDescent="0.2">
      <c r="B1260" s="2" t="s">
        <v>228</v>
      </c>
      <c r="C1260" s="2" t="s">
        <v>229</v>
      </c>
      <c r="D1260" s="2"/>
      <c r="E1260" s="24" t="s">
        <v>0</v>
      </c>
      <c r="F1260" s="24" t="s">
        <v>0</v>
      </c>
      <c r="G1260" s="24">
        <v>24.89</v>
      </c>
      <c r="H1260" s="24" t="s">
        <v>0</v>
      </c>
      <c r="I1260" s="47"/>
    </row>
    <row r="1261" spans="2:9" x14ac:dyDescent="0.2">
      <c r="B1261" s="55" t="s">
        <v>166</v>
      </c>
      <c r="C1261" s="55"/>
      <c r="D1261" s="55"/>
      <c r="E1261" s="56">
        <v>16490</v>
      </c>
      <c r="F1261" s="56">
        <v>16490</v>
      </c>
      <c r="G1261" s="56"/>
      <c r="H1261" s="56"/>
      <c r="I1261" s="46"/>
    </row>
    <row r="1262" spans="2:9" x14ac:dyDescent="0.2">
      <c r="B1262" s="3" t="s">
        <v>216</v>
      </c>
      <c r="C1262" s="3" t="s">
        <v>217</v>
      </c>
      <c r="D1262" s="3"/>
      <c r="E1262" s="4">
        <v>16490</v>
      </c>
      <c r="F1262" s="4">
        <v>16490</v>
      </c>
      <c r="G1262" s="4"/>
      <c r="H1262" s="4"/>
      <c r="I1262" s="45"/>
    </row>
    <row r="1263" spans="2:9" x14ac:dyDescent="0.2">
      <c r="B1263" s="55" t="s">
        <v>170</v>
      </c>
      <c r="C1263" s="55"/>
      <c r="D1263" s="55"/>
      <c r="E1263" s="56">
        <v>38620</v>
      </c>
      <c r="F1263" s="56">
        <v>38620</v>
      </c>
      <c r="G1263" s="56">
        <v>37768.74</v>
      </c>
      <c r="H1263" s="56">
        <v>97.8</v>
      </c>
      <c r="I1263" s="46"/>
    </row>
    <row r="1264" spans="2:9" x14ac:dyDescent="0.2">
      <c r="B1264" s="3" t="s">
        <v>216</v>
      </c>
      <c r="C1264" s="3" t="s">
        <v>217</v>
      </c>
      <c r="D1264" s="3"/>
      <c r="E1264" s="4">
        <v>38620</v>
      </c>
      <c r="F1264" s="4">
        <v>38620</v>
      </c>
      <c r="G1264" s="4">
        <v>37768.74</v>
      </c>
      <c r="H1264" s="4">
        <v>97.8</v>
      </c>
      <c r="I1264" s="45"/>
    </row>
    <row r="1265" spans="2:9" x14ac:dyDescent="0.2">
      <c r="B1265" s="2" t="s">
        <v>404</v>
      </c>
      <c r="C1265" s="2" t="s">
        <v>405</v>
      </c>
      <c r="D1265" s="2"/>
      <c r="E1265" s="24" t="s">
        <v>0</v>
      </c>
      <c r="F1265" s="24" t="s">
        <v>0</v>
      </c>
      <c r="G1265" s="24">
        <v>37768.74</v>
      </c>
      <c r="H1265" s="24" t="s">
        <v>0</v>
      </c>
      <c r="I1265" s="47"/>
    </row>
    <row r="1266" spans="2:9" x14ac:dyDescent="0.2">
      <c r="B1266" s="55" t="s">
        <v>172</v>
      </c>
      <c r="C1266" s="55"/>
      <c r="D1266" s="55"/>
      <c r="E1266" s="56">
        <v>170000</v>
      </c>
      <c r="F1266" s="56">
        <v>170000</v>
      </c>
      <c r="G1266" s="56">
        <v>78268.899999999994</v>
      </c>
      <c r="H1266" s="56">
        <v>46.04</v>
      </c>
      <c r="I1266" s="46"/>
    </row>
    <row r="1267" spans="2:9" x14ac:dyDescent="0.2">
      <c r="B1267" s="3" t="s">
        <v>216</v>
      </c>
      <c r="C1267" s="3" t="s">
        <v>217</v>
      </c>
      <c r="D1267" s="3"/>
      <c r="E1267" s="4">
        <v>170000</v>
      </c>
      <c r="F1267" s="4">
        <v>170000</v>
      </c>
      <c r="G1267" s="4">
        <v>78268.899999999994</v>
      </c>
      <c r="H1267" s="4">
        <v>46.04</v>
      </c>
      <c r="I1267" s="45"/>
    </row>
    <row r="1268" spans="2:9" x14ac:dyDescent="0.2">
      <c r="B1268" s="2" t="s">
        <v>404</v>
      </c>
      <c r="C1268" s="2" t="s">
        <v>405</v>
      </c>
      <c r="D1268" s="2"/>
      <c r="E1268" s="24" t="s">
        <v>0</v>
      </c>
      <c r="F1268" s="24" t="s">
        <v>0</v>
      </c>
      <c r="G1268" s="24">
        <v>78268.899999999994</v>
      </c>
      <c r="H1268" s="24" t="s">
        <v>0</v>
      </c>
      <c r="I1268" s="47"/>
    </row>
    <row r="1269" spans="2:9" x14ac:dyDescent="0.2">
      <c r="B1269" s="59" t="s">
        <v>533</v>
      </c>
      <c r="C1269" s="59" t="s">
        <v>534</v>
      </c>
      <c r="D1269" s="59"/>
      <c r="E1269" s="60">
        <v>178000</v>
      </c>
      <c r="F1269" s="60">
        <v>178000</v>
      </c>
      <c r="G1269" s="60">
        <v>103695.98</v>
      </c>
      <c r="H1269" s="60">
        <v>58.26</v>
      </c>
      <c r="I1269" s="45"/>
    </row>
    <row r="1270" spans="2:9" x14ac:dyDescent="0.2">
      <c r="B1270" s="55" t="s">
        <v>160</v>
      </c>
      <c r="C1270" s="55"/>
      <c r="D1270" s="55"/>
      <c r="E1270" s="56">
        <v>178000</v>
      </c>
      <c r="F1270" s="56">
        <v>178000</v>
      </c>
      <c r="G1270" s="56">
        <v>103695.98</v>
      </c>
      <c r="H1270" s="56">
        <v>58.26</v>
      </c>
      <c r="I1270" s="46"/>
    </row>
    <row r="1271" spans="2:9" x14ac:dyDescent="0.2">
      <c r="B1271" s="3" t="s">
        <v>216</v>
      </c>
      <c r="C1271" s="3" t="s">
        <v>217</v>
      </c>
      <c r="D1271" s="3"/>
      <c r="E1271" s="4">
        <v>178000</v>
      </c>
      <c r="F1271" s="4">
        <v>178000</v>
      </c>
      <c r="G1271" s="4">
        <v>103695.98</v>
      </c>
      <c r="H1271" s="4">
        <v>58.26</v>
      </c>
      <c r="I1271" s="45"/>
    </row>
    <row r="1272" spans="2:9" x14ac:dyDescent="0.2">
      <c r="B1272" s="2" t="s">
        <v>396</v>
      </c>
      <c r="C1272" s="2" t="s">
        <v>397</v>
      </c>
      <c r="D1272" s="2"/>
      <c r="E1272" s="24" t="s">
        <v>0</v>
      </c>
      <c r="F1272" s="24" t="s">
        <v>0</v>
      </c>
      <c r="G1272" s="24">
        <v>78275.350000000006</v>
      </c>
      <c r="H1272" s="24" t="s">
        <v>0</v>
      </c>
      <c r="I1272" s="47"/>
    </row>
    <row r="1273" spans="2:9" x14ac:dyDescent="0.2">
      <c r="B1273" s="2" t="s">
        <v>404</v>
      </c>
      <c r="C1273" s="2" t="s">
        <v>405</v>
      </c>
      <c r="D1273" s="2"/>
      <c r="E1273" s="24" t="s">
        <v>0</v>
      </c>
      <c r="F1273" s="24" t="s">
        <v>0</v>
      </c>
      <c r="G1273" s="24">
        <v>25420.63</v>
      </c>
      <c r="H1273" s="24" t="s">
        <v>0</v>
      </c>
      <c r="I1273" s="47"/>
    </row>
    <row r="1274" spans="2:9" ht="12.75" customHeight="1" x14ac:dyDescent="0.2">
      <c r="B1274" s="64" t="s">
        <v>535</v>
      </c>
      <c r="C1274" s="112" t="s">
        <v>536</v>
      </c>
      <c r="D1274" s="112"/>
      <c r="E1274" s="65">
        <v>135000</v>
      </c>
      <c r="F1274" s="65">
        <v>135000</v>
      </c>
      <c r="G1274" s="65">
        <v>106247.37</v>
      </c>
      <c r="H1274" s="65">
        <v>78.7</v>
      </c>
      <c r="I1274" s="45"/>
    </row>
    <row r="1275" spans="2:9" x14ac:dyDescent="0.2">
      <c r="B1275" s="55" t="s">
        <v>166</v>
      </c>
      <c r="C1275" s="55"/>
      <c r="D1275" s="55"/>
      <c r="E1275" s="56">
        <v>135000</v>
      </c>
      <c r="F1275" s="56">
        <v>135000</v>
      </c>
      <c r="G1275" s="56">
        <v>106247.37</v>
      </c>
      <c r="H1275" s="56">
        <v>78.7</v>
      </c>
      <c r="I1275" s="46"/>
    </row>
    <row r="1276" spans="2:9" x14ac:dyDescent="0.2">
      <c r="B1276" s="3" t="s">
        <v>216</v>
      </c>
      <c r="C1276" s="3" t="s">
        <v>217</v>
      </c>
      <c r="D1276" s="3"/>
      <c r="E1276" s="4">
        <v>135000</v>
      </c>
      <c r="F1276" s="4">
        <v>135000</v>
      </c>
      <c r="G1276" s="4">
        <v>106247.37</v>
      </c>
      <c r="H1276" s="4">
        <v>78.7</v>
      </c>
      <c r="I1276" s="45"/>
    </row>
    <row r="1277" spans="2:9" x14ac:dyDescent="0.2">
      <c r="B1277" s="2" t="s">
        <v>406</v>
      </c>
      <c r="C1277" s="2" t="s">
        <v>407</v>
      </c>
      <c r="D1277" s="2"/>
      <c r="E1277" s="24" t="s">
        <v>0</v>
      </c>
      <c r="F1277" s="24" t="s">
        <v>0</v>
      </c>
      <c r="G1277" s="24">
        <v>106247.37</v>
      </c>
      <c r="H1277" s="24" t="s">
        <v>0</v>
      </c>
      <c r="I1277" s="47"/>
    </row>
    <row r="1278" spans="2:9" x14ac:dyDescent="0.2">
      <c r="B1278" s="59" t="s">
        <v>537</v>
      </c>
      <c r="C1278" s="59" t="s">
        <v>538</v>
      </c>
      <c r="D1278" s="59"/>
      <c r="E1278" s="60">
        <v>60000</v>
      </c>
      <c r="F1278" s="60">
        <v>60000</v>
      </c>
      <c r="G1278" s="60">
        <v>22254.19</v>
      </c>
      <c r="H1278" s="60">
        <v>37.090000000000003</v>
      </c>
      <c r="I1278" s="45"/>
    </row>
    <row r="1279" spans="2:9" x14ac:dyDescent="0.2">
      <c r="B1279" s="55" t="s">
        <v>166</v>
      </c>
      <c r="C1279" s="55"/>
      <c r="D1279" s="55"/>
      <c r="E1279" s="56">
        <v>60000</v>
      </c>
      <c r="F1279" s="56">
        <v>60000</v>
      </c>
      <c r="G1279" s="56">
        <v>22254.19</v>
      </c>
      <c r="H1279" s="56">
        <v>37.090000000000003</v>
      </c>
      <c r="I1279" s="46"/>
    </row>
    <row r="1280" spans="2:9" x14ac:dyDescent="0.2">
      <c r="B1280" s="3" t="s">
        <v>216</v>
      </c>
      <c r="C1280" s="3" t="s">
        <v>217</v>
      </c>
      <c r="D1280" s="3"/>
      <c r="E1280" s="4">
        <v>60000</v>
      </c>
      <c r="F1280" s="4">
        <v>60000</v>
      </c>
      <c r="G1280" s="4">
        <v>22254.19</v>
      </c>
      <c r="H1280" s="4">
        <v>37.090000000000003</v>
      </c>
      <c r="I1280" s="45"/>
    </row>
    <row r="1281" spans="2:9" x14ac:dyDescent="0.2">
      <c r="B1281" s="2" t="s">
        <v>406</v>
      </c>
      <c r="C1281" s="2" t="s">
        <v>407</v>
      </c>
      <c r="D1281" s="2"/>
      <c r="E1281" s="24" t="s">
        <v>0</v>
      </c>
      <c r="F1281" s="24" t="s">
        <v>0</v>
      </c>
      <c r="G1281" s="24">
        <v>22254.19</v>
      </c>
      <c r="H1281" s="24" t="s">
        <v>0</v>
      </c>
      <c r="I1281" s="47"/>
    </row>
    <row r="1282" spans="2:9" x14ac:dyDescent="0.2">
      <c r="B1282" s="59" t="s">
        <v>539</v>
      </c>
      <c r="C1282" s="59" t="s">
        <v>540</v>
      </c>
      <c r="D1282" s="59"/>
      <c r="E1282" s="60">
        <v>5000</v>
      </c>
      <c r="F1282" s="60">
        <v>5000</v>
      </c>
      <c r="G1282" s="60"/>
      <c r="H1282" s="60"/>
      <c r="I1282" s="45"/>
    </row>
    <row r="1283" spans="2:9" x14ac:dyDescent="0.2">
      <c r="B1283" s="55" t="s">
        <v>160</v>
      </c>
      <c r="C1283" s="55"/>
      <c r="D1283" s="55"/>
      <c r="E1283" s="56">
        <v>5000</v>
      </c>
      <c r="F1283" s="56">
        <v>5000</v>
      </c>
      <c r="G1283" s="56"/>
      <c r="H1283" s="56"/>
      <c r="I1283" s="46"/>
    </row>
    <row r="1284" spans="2:9" x14ac:dyDescent="0.2">
      <c r="B1284" s="3" t="s">
        <v>216</v>
      </c>
      <c r="C1284" s="3" t="s">
        <v>217</v>
      </c>
      <c r="D1284" s="3"/>
      <c r="E1284" s="4">
        <v>5000</v>
      </c>
      <c r="F1284" s="4">
        <v>5000</v>
      </c>
      <c r="G1284" s="4"/>
      <c r="H1284" s="4"/>
      <c r="I1284" s="45"/>
    </row>
    <row r="1285" spans="2:9" x14ac:dyDescent="0.2">
      <c r="B1285" s="59" t="s">
        <v>541</v>
      </c>
      <c r="C1285" s="59" t="s">
        <v>542</v>
      </c>
      <c r="D1285" s="59"/>
      <c r="E1285" s="60">
        <v>1500</v>
      </c>
      <c r="F1285" s="60">
        <v>1500</v>
      </c>
      <c r="G1285" s="60"/>
      <c r="H1285" s="60"/>
      <c r="I1285" s="45"/>
    </row>
    <row r="1286" spans="2:9" x14ac:dyDescent="0.2">
      <c r="B1286" s="55" t="s">
        <v>160</v>
      </c>
      <c r="C1286" s="55"/>
      <c r="D1286" s="55"/>
      <c r="E1286" s="56">
        <v>1500</v>
      </c>
      <c r="F1286" s="56">
        <v>1500</v>
      </c>
      <c r="G1286" s="56"/>
      <c r="H1286" s="56"/>
      <c r="I1286" s="46"/>
    </row>
    <row r="1287" spans="2:9" x14ac:dyDescent="0.2">
      <c r="B1287" s="3" t="s">
        <v>216</v>
      </c>
      <c r="C1287" s="3" t="s">
        <v>217</v>
      </c>
      <c r="D1287" s="3"/>
      <c r="E1287" s="4">
        <v>1500</v>
      </c>
      <c r="F1287" s="4">
        <v>1500</v>
      </c>
      <c r="G1287" s="4"/>
      <c r="H1287" s="4"/>
      <c r="I1287" s="45"/>
    </row>
    <row r="1288" spans="2:9" x14ac:dyDescent="0.2">
      <c r="B1288" s="62" t="s">
        <v>543</v>
      </c>
      <c r="C1288" s="62" t="s">
        <v>544</v>
      </c>
      <c r="D1288" s="62"/>
      <c r="E1288" s="63">
        <v>6541500</v>
      </c>
      <c r="F1288" s="63">
        <v>6524000</v>
      </c>
      <c r="G1288" s="63">
        <v>1730707.29</v>
      </c>
      <c r="H1288" s="63">
        <v>26.53</v>
      </c>
      <c r="I1288" s="45"/>
    </row>
    <row r="1289" spans="2:9" ht="12.75" customHeight="1" x14ac:dyDescent="0.2">
      <c r="B1289" s="64" t="s">
        <v>545</v>
      </c>
      <c r="C1289" s="112" t="s">
        <v>546</v>
      </c>
      <c r="D1289" s="112"/>
      <c r="E1289" s="65">
        <v>2368500</v>
      </c>
      <c r="F1289" s="65">
        <v>2368500</v>
      </c>
      <c r="G1289" s="65">
        <v>1310411.54</v>
      </c>
      <c r="H1289" s="65">
        <v>55.33</v>
      </c>
      <c r="I1289" s="45"/>
    </row>
    <row r="1290" spans="2:9" x14ac:dyDescent="0.2">
      <c r="B1290" s="55" t="s">
        <v>160</v>
      </c>
      <c r="C1290" s="55"/>
      <c r="D1290" s="55"/>
      <c r="E1290" s="56">
        <v>151640</v>
      </c>
      <c r="F1290" s="56">
        <v>151640</v>
      </c>
      <c r="G1290" s="56">
        <v>11371.98</v>
      </c>
      <c r="H1290" s="56">
        <v>7.5</v>
      </c>
      <c r="I1290" s="46"/>
    </row>
    <row r="1291" spans="2:9" x14ac:dyDescent="0.2">
      <c r="B1291" s="3" t="s">
        <v>216</v>
      </c>
      <c r="C1291" s="3" t="s">
        <v>217</v>
      </c>
      <c r="D1291" s="3"/>
      <c r="E1291" s="4">
        <v>111500</v>
      </c>
      <c r="F1291" s="4">
        <v>111500</v>
      </c>
      <c r="G1291" s="4">
        <v>11037.5</v>
      </c>
      <c r="H1291" s="4">
        <v>9.9</v>
      </c>
      <c r="I1291" s="45"/>
    </row>
    <row r="1292" spans="2:9" x14ac:dyDescent="0.2">
      <c r="B1292" s="2" t="s">
        <v>220</v>
      </c>
      <c r="C1292" s="2" t="s">
        <v>221</v>
      </c>
      <c r="D1292" s="2"/>
      <c r="E1292" s="24" t="s">
        <v>0</v>
      </c>
      <c r="F1292" s="24" t="s">
        <v>0</v>
      </c>
      <c r="G1292" s="24">
        <v>11037.5</v>
      </c>
      <c r="H1292" s="24" t="s">
        <v>0</v>
      </c>
      <c r="I1292" s="47"/>
    </row>
    <row r="1293" spans="2:9" x14ac:dyDescent="0.2">
      <c r="B1293" s="3" t="s">
        <v>316</v>
      </c>
      <c r="C1293" s="3" t="s">
        <v>317</v>
      </c>
      <c r="D1293" s="3"/>
      <c r="E1293" s="4">
        <v>12000</v>
      </c>
      <c r="F1293" s="4">
        <v>12000</v>
      </c>
      <c r="G1293" s="4">
        <v>334.48</v>
      </c>
      <c r="H1293" s="4">
        <v>2.79</v>
      </c>
      <c r="I1293" s="45"/>
    </row>
    <row r="1294" spans="2:9" x14ac:dyDescent="0.2">
      <c r="B1294" s="2" t="s">
        <v>318</v>
      </c>
      <c r="C1294" s="2" t="s">
        <v>319</v>
      </c>
      <c r="D1294" s="2"/>
      <c r="E1294" s="24" t="s">
        <v>0</v>
      </c>
      <c r="F1294" s="24" t="s">
        <v>0</v>
      </c>
      <c r="G1294" s="24">
        <v>334.48</v>
      </c>
      <c r="H1294" s="24" t="s">
        <v>0</v>
      </c>
      <c r="I1294" s="47"/>
    </row>
    <row r="1295" spans="2:9" x14ac:dyDescent="0.2">
      <c r="B1295" s="3" t="s">
        <v>242</v>
      </c>
      <c r="C1295" s="3" t="s">
        <v>243</v>
      </c>
      <c r="D1295" s="3"/>
      <c r="E1295" s="4">
        <v>28140</v>
      </c>
      <c r="F1295" s="4">
        <v>28140</v>
      </c>
      <c r="G1295" s="4"/>
      <c r="H1295" s="4"/>
      <c r="I1295" s="45"/>
    </row>
    <row r="1296" spans="2:9" x14ac:dyDescent="0.2">
      <c r="B1296" s="55" t="s">
        <v>179</v>
      </c>
      <c r="C1296" s="55"/>
      <c r="D1296" s="55"/>
      <c r="E1296" s="56">
        <v>1898000</v>
      </c>
      <c r="F1296" s="56">
        <v>1898000</v>
      </c>
      <c r="G1296" s="56">
        <v>1244768.46</v>
      </c>
      <c r="H1296" s="56">
        <v>65.58</v>
      </c>
      <c r="I1296" s="46"/>
    </row>
    <row r="1297" spans="2:9" x14ac:dyDescent="0.2">
      <c r="B1297" s="3" t="s">
        <v>242</v>
      </c>
      <c r="C1297" s="3" t="s">
        <v>243</v>
      </c>
      <c r="D1297" s="3"/>
      <c r="E1297" s="4">
        <v>1898000</v>
      </c>
      <c r="F1297" s="4">
        <v>1898000</v>
      </c>
      <c r="G1297" s="4">
        <v>1244768.46</v>
      </c>
      <c r="H1297" s="4">
        <v>65.58</v>
      </c>
      <c r="I1297" s="45"/>
    </row>
    <row r="1298" spans="2:9" x14ac:dyDescent="0.2">
      <c r="B1298" s="2" t="s">
        <v>547</v>
      </c>
      <c r="C1298" s="2" t="s">
        <v>548</v>
      </c>
      <c r="D1298" s="2"/>
      <c r="E1298" s="24" t="s">
        <v>0</v>
      </c>
      <c r="F1298" s="24" t="s">
        <v>0</v>
      </c>
      <c r="G1298" s="24">
        <v>1244768.46</v>
      </c>
      <c r="H1298" s="24" t="s">
        <v>0</v>
      </c>
      <c r="I1298" s="47"/>
    </row>
    <row r="1299" spans="2:9" x14ac:dyDescent="0.2">
      <c r="B1299" s="55" t="s">
        <v>166</v>
      </c>
      <c r="C1299" s="55"/>
      <c r="D1299" s="55"/>
      <c r="E1299" s="56">
        <v>117660</v>
      </c>
      <c r="F1299" s="56">
        <v>117660</v>
      </c>
      <c r="G1299" s="56"/>
      <c r="H1299" s="56"/>
      <c r="I1299" s="46"/>
    </row>
    <row r="1300" spans="2:9" x14ac:dyDescent="0.2">
      <c r="B1300" s="3" t="s">
        <v>242</v>
      </c>
      <c r="C1300" s="3" t="s">
        <v>243</v>
      </c>
      <c r="D1300" s="3"/>
      <c r="E1300" s="4">
        <v>117660</v>
      </c>
      <c r="F1300" s="4">
        <v>117660</v>
      </c>
      <c r="G1300" s="4"/>
      <c r="H1300" s="4"/>
      <c r="I1300" s="45"/>
    </row>
    <row r="1301" spans="2:9" x14ac:dyDescent="0.2">
      <c r="B1301" s="55" t="s">
        <v>167</v>
      </c>
      <c r="C1301" s="55"/>
      <c r="D1301" s="55"/>
      <c r="E1301" s="56">
        <v>71200</v>
      </c>
      <c r="F1301" s="56">
        <v>71200</v>
      </c>
      <c r="G1301" s="56">
        <v>7040.09</v>
      </c>
      <c r="H1301" s="56">
        <v>9.89</v>
      </c>
      <c r="I1301" s="46"/>
    </row>
    <row r="1302" spans="2:9" x14ac:dyDescent="0.2">
      <c r="B1302" s="3" t="s">
        <v>242</v>
      </c>
      <c r="C1302" s="3" t="s">
        <v>243</v>
      </c>
      <c r="D1302" s="3"/>
      <c r="E1302" s="4">
        <v>71200</v>
      </c>
      <c r="F1302" s="4">
        <v>71200</v>
      </c>
      <c r="G1302" s="4">
        <v>7040.09</v>
      </c>
      <c r="H1302" s="4">
        <v>9.89</v>
      </c>
      <c r="I1302" s="45"/>
    </row>
    <row r="1303" spans="2:9" x14ac:dyDescent="0.2">
      <c r="B1303" s="2" t="s">
        <v>547</v>
      </c>
      <c r="C1303" s="2" t="s">
        <v>548</v>
      </c>
      <c r="D1303" s="2"/>
      <c r="E1303" s="24" t="s">
        <v>0</v>
      </c>
      <c r="F1303" s="24" t="s">
        <v>0</v>
      </c>
      <c r="G1303" s="24">
        <v>7040.09</v>
      </c>
      <c r="H1303" s="24" t="s">
        <v>0</v>
      </c>
      <c r="I1303" s="47"/>
    </row>
    <row r="1304" spans="2:9" x14ac:dyDescent="0.2">
      <c r="B1304" s="55" t="s">
        <v>172</v>
      </c>
      <c r="C1304" s="55"/>
      <c r="D1304" s="55"/>
      <c r="E1304" s="56">
        <v>130000</v>
      </c>
      <c r="F1304" s="56">
        <v>130000</v>
      </c>
      <c r="G1304" s="56">
        <v>47231.01</v>
      </c>
      <c r="H1304" s="56">
        <v>36.33</v>
      </c>
      <c r="I1304" s="46"/>
    </row>
    <row r="1305" spans="2:9" x14ac:dyDescent="0.2">
      <c r="B1305" s="3" t="s">
        <v>242</v>
      </c>
      <c r="C1305" s="3" t="s">
        <v>243</v>
      </c>
      <c r="D1305" s="3"/>
      <c r="E1305" s="4">
        <v>130000</v>
      </c>
      <c r="F1305" s="4">
        <v>130000</v>
      </c>
      <c r="G1305" s="4">
        <v>47231.01</v>
      </c>
      <c r="H1305" s="4">
        <v>36.33</v>
      </c>
      <c r="I1305" s="45"/>
    </row>
    <row r="1306" spans="2:9" x14ac:dyDescent="0.2">
      <c r="B1306" s="2" t="s">
        <v>547</v>
      </c>
      <c r="C1306" s="2" t="s">
        <v>548</v>
      </c>
      <c r="D1306" s="2"/>
      <c r="E1306" s="24" t="s">
        <v>0</v>
      </c>
      <c r="F1306" s="24" t="s">
        <v>0</v>
      </c>
      <c r="G1306" s="24">
        <v>47231.01</v>
      </c>
      <c r="H1306" s="24" t="s">
        <v>0</v>
      </c>
      <c r="I1306" s="47"/>
    </row>
    <row r="1307" spans="2:9" x14ac:dyDescent="0.2">
      <c r="B1307" s="59" t="s">
        <v>549</v>
      </c>
      <c r="C1307" s="59" t="s">
        <v>550</v>
      </c>
      <c r="D1307" s="59"/>
      <c r="E1307" s="60">
        <v>1483000</v>
      </c>
      <c r="F1307" s="60">
        <v>1483000</v>
      </c>
      <c r="G1307" s="60"/>
      <c r="H1307" s="60"/>
      <c r="I1307" s="45"/>
    </row>
    <row r="1308" spans="2:9" x14ac:dyDescent="0.2">
      <c r="B1308" s="55" t="s">
        <v>181</v>
      </c>
      <c r="C1308" s="55"/>
      <c r="D1308" s="55"/>
      <c r="E1308" s="56">
        <v>1483000</v>
      </c>
      <c r="F1308" s="56">
        <v>1483000</v>
      </c>
      <c r="G1308" s="56"/>
      <c r="H1308" s="56"/>
      <c r="I1308" s="46"/>
    </row>
    <row r="1309" spans="2:9" x14ac:dyDescent="0.2">
      <c r="B1309" s="3" t="s">
        <v>216</v>
      </c>
      <c r="C1309" s="3" t="s">
        <v>217</v>
      </c>
      <c r="D1309" s="3"/>
      <c r="E1309" s="4">
        <v>83000</v>
      </c>
      <c r="F1309" s="4">
        <v>83000</v>
      </c>
      <c r="G1309" s="4"/>
      <c r="H1309" s="4"/>
      <c r="I1309" s="45"/>
    </row>
    <row r="1310" spans="2:9" x14ac:dyDescent="0.2">
      <c r="B1310" s="3" t="s">
        <v>242</v>
      </c>
      <c r="C1310" s="3" t="s">
        <v>243</v>
      </c>
      <c r="D1310" s="3"/>
      <c r="E1310" s="4">
        <v>1400000</v>
      </c>
      <c r="F1310" s="4">
        <v>1400000</v>
      </c>
      <c r="G1310" s="4"/>
      <c r="H1310" s="4"/>
      <c r="I1310" s="45"/>
    </row>
    <row r="1311" spans="2:9" x14ac:dyDescent="0.2">
      <c r="B1311" s="59" t="s">
        <v>551</v>
      </c>
      <c r="C1311" s="59" t="s">
        <v>552</v>
      </c>
      <c r="D1311" s="59"/>
      <c r="E1311" s="60">
        <v>127500</v>
      </c>
      <c r="F1311" s="60">
        <v>127500</v>
      </c>
      <c r="G1311" s="60">
        <v>9683.3700000000008</v>
      </c>
      <c r="H1311" s="60">
        <v>7.59</v>
      </c>
      <c r="I1311" s="45"/>
    </row>
    <row r="1312" spans="2:9" x14ac:dyDescent="0.2">
      <c r="B1312" s="55" t="s">
        <v>160</v>
      </c>
      <c r="C1312" s="55"/>
      <c r="D1312" s="55"/>
      <c r="E1312" s="56">
        <v>113400</v>
      </c>
      <c r="F1312" s="56">
        <v>113400</v>
      </c>
      <c r="G1312" s="56">
        <v>9683.3700000000008</v>
      </c>
      <c r="H1312" s="56">
        <v>8.5399999999999991</v>
      </c>
      <c r="I1312" s="46"/>
    </row>
    <row r="1313" spans="2:9" x14ac:dyDescent="0.2">
      <c r="B1313" s="3" t="s">
        <v>216</v>
      </c>
      <c r="C1313" s="3" t="s">
        <v>217</v>
      </c>
      <c r="D1313" s="3"/>
      <c r="E1313" s="4">
        <v>20000</v>
      </c>
      <c r="F1313" s="4">
        <v>20000</v>
      </c>
      <c r="G1313" s="4"/>
      <c r="H1313" s="4"/>
      <c r="I1313" s="45"/>
    </row>
    <row r="1314" spans="2:9" x14ac:dyDescent="0.2">
      <c r="B1314" s="3" t="s">
        <v>242</v>
      </c>
      <c r="C1314" s="3" t="s">
        <v>243</v>
      </c>
      <c r="D1314" s="3"/>
      <c r="E1314" s="4">
        <v>93400</v>
      </c>
      <c r="F1314" s="4">
        <v>93400</v>
      </c>
      <c r="G1314" s="4">
        <v>9683.3700000000008</v>
      </c>
      <c r="H1314" s="4">
        <v>10.37</v>
      </c>
      <c r="I1314" s="45"/>
    </row>
    <row r="1315" spans="2:9" x14ac:dyDescent="0.2">
      <c r="B1315" s="2" t="s">
        <v>322</v>
      </c>
      <c r="C1315" s="2" t="s">
        <v>323</v>
      </c>
      <c r="D1315" s="2"/>
      <c r="E1315" s="24" t="s">
        <v>0</v>
      </c>
      <c r="F1315" s="24" t="s">
        <v>0</v>
      </c>
      <c r="G1315" s="24">
        <v>9683.3700000000008</v>
      </c>
      <c r="H1315" s="24" t="s">
        <v>0</v>
      </c>
      <c r="I1315" s="47"/>
    </row>
    <row r="1316" spans="2:9" x14ac:dyDescent="0.2">
      <c r="B1316" s="55" t="s">
        <v>166</v>
      </c>
      <c r="C1316" s="55"/>
      <c r="D1316" s="55"/>
      <c r="E1316" s="56">
        <v>14100</v>
      </c>
      <c r="F1316" s="56">
        <v>14100</v>
      </c>
      <c r="G1316" s="56"/>
      <c r="H1316" s="56"/>
      <c r="I1316" s="46"/>
    </row>
    <row r="1317" spans="2:9" x14ac:dyDescent="0.2">
      <c r="B1317" s="3" t="s">
        <v>242</v>
      </c>
      <c r="C1317" s="3" t="s">
        <v>243</v>
      </c>
      <c r="D1317" s="3"/>
      <c r="E1317" s="4">
        <v>14100</v>
      </c>
      <c r="F1317" s="4">
        <v>14100</v>
      </c>
      <c r="G1317" s="4"/>
      <c r="H1317" s="4"/>
      <c r="I1317" s="45"/>
    </row>
    <row r="1318" spans="2:9" x14ac:dyDescent="0.2">
      <c r="B1318" s="59" t="s">
        <v>553</v>
      </c>
      <c r="C1318" s="59" t="s">
        <v>554</v>
      </c>
      <c r="D1318" s="59"/>
      <c r="E1318" s="60">
        <v>1218000</v>
      </c>
      <c r="F1318" s="60">
        <v>1212500</v>
      </c>
      <c r="G1318" s="60">
        <v>5368.75</v>
      </c>
      <c r="H1318" s="60">
        <v>0.44</v>
      </c>
      <c r="I1318" s="45"/>
    </row>
    <row r="1319" spans="2:9" x14ac:dyDescent="0.2">
      <c r="B1319" s="55" t="s">
        <v>160</v>
      </c>
      <c r="C1319" s="55"/>
      <c r="D1319" s="55"/>
      <c r="E1319" s="56">
        <v>121800</v>
      </c>
      <c r="F1319" s="56">
        <v>116300</v>
      </c>
      <c r="G1319" s="56">
        <v>5368.75</v>
      </c>
      <c r="H1319" s="56">
        <v>4.62</v>
      </c>
      <c r="I1319" s="46"/>
    </row>
    <row r="1320" spans="2:9" x14ac:dyDescent="0.2">
      <c r="B1320" s="3" t="s">
        <v>216</v>
      </c>
      <c r="C1320" s="3" t="s">
        <v>217</v>
      </c>
      <c r="D1320" s="3"/>
      <c r="E1320" s="4">
        <v>9300</v>
      </c>
      <c r="F1320" s="4">
        <v>9300</v>
      </c>
      <c r="G1320" s="4">
        <v>5368.75</v>
      </c>
      <c r="H1320" s="4">
        <v>57.73</v>
      </c>
      <c r="I1320" s="45"/>
    </row>
    <row r="1321" spans="2:9" x14ac:dyDescent="0.2">
      <c r="B1321" s="2" t="s">
        <v>220</v>
      </c>
      <c r="C1321" s="2" t="s">
        <v>221</v>
      </c>
      <c r="D1321" s="2"/>
      <c r="E1321" s="24" t="s">
        <v>0</v>
      </c>
      <c r="F1321" s="24" t="s">
        <v>0</v>
      </c>
      <c r="G1321" s="24">
        <v>5368.75</v>
      </c>
      <c r="H1321" s="24" t="s">
        <v>0</v>
      </c>
      <c r="I1321" s="47"/>
    </row>
    <row r="1322" spans="2:9" x14ac:dyDescent="0.2">
      <c r="B1322" s="3" t="s">
        <v>242</v>
      </c>
      <c r="C1322" s="3" t="s">
        <v>243</v>
      </c>
      <c r="D1322" s="3"/>
      <c r="E1322" s="4">
        <v>112500</v>
      </c>
      <c r="F1322" s="4">
        <v>107000</v>
      </c>
      <c r="G1322" s="4"/>
      <c r="H1322" s="4"/>
      <c r="I1322" s="45"/>
    </row>
    <row r="1323" spans="2:9" x14ac:dyDescent="0.2">
      <c r="B1323" s="55" t="s">
        <v>172</v>
      </c>
      <c r="C1323" s="55"/>
      <c r="D1323" s="55"/>
      <c r="E1323" s="56">
        <v>1096200</v>
      </c>
      <c r="F1323" s="56">
        <v>1096200</v>
      </c>
      <c r="G1323" s="56"/>
      <c r="H1323" s="56"/>
      <c r="I1323" s="46"/>
    </row>
    <row r="1324" spans="2:9" x14ac:dyDescent="0.2">
      <c r="B1324" s="3" t="s">
        <v>216</v>
      </c>
      <c r="C1324" s="3" t="s">
        <v>217</v>
      </c>
      <c r="D1324" s="3"/>
      <c r="E1324" s="4">
        <v>83700</v>
      </c>
      <c r="F1324" s="4">
        <v>83700</v>
      </c>
      <c r="G1324" s="4"/>
      <c r="H1324" s="4"/>
      <c r="I1324" s="45"/>
    </row>
    <row r="1325" spans="2:9" x14ac:dyDescent="0.2">
      <c r="B1325" s="3" t="s">
        <v>242</v>
      </c>
      <c r="C1325" s="3" t="s">
        <v>243</v>
      </c>
      <c r="D1325" s="3"/>
      <c r="E1325" s="4">
        <v>1012500</v>
      </c>
      <c r="F1325" s="4">
        <v>1012500</v>
      </c>
      <c r="G1325" s="4"/>
      <c r="H1325" s="4"/>
      <c r="I1325" s="45"/>
    </row>
    <row r="1326" spans="2:9" x14ac:dyDescent="0.2">
      <c r="B1326" s="59" t="s">
        <v>555</v>
      </c>
      <c r="C1326" s="59" t="s">
        <v>556</v>
      </c>
      <c r="D1326" s="59"/>
      <c r="E1326" s="60">
        <v>255000</v>
      </c>
      <c r="F1326" s="60">
        <v>243000</v>
      </c>
      <c r="G1326" s="60">
        <v>5109.9399999999996</v>
      </c>
      <c r="H1326" s="60">
        <v>2.1</v>
      </c>
      <c r="I1326" s="45"/>
    </row>
    <row r="1327" spans="2:9" x14ac:dyDescent="0.2">
      <c r="B1327" s="55" t="s">
        <v>160</v>
      </c>
      <c r="C1327" s="55"/>
      <c r="D1327" s="55"/>
      <c r="E1327" s="56">
        <v>255000</v>
      </c>
      <c r="F1327" s="56">
        <v>243000</v>
      </c>
      <c r="G1327" s="56">
        <v>5109.9399999999996</v>
      </c>
      <c r="H1327" s="56">
        <v>2.1</v>
      </c>
      <c r="I1327" s="46"/>
    </row>
    <row r="1328" spans="2:9" x14ac:dyDescent="0.2">
      <c r="B1328" s="3" t="s">
        <v>216</v>
      </c>
      <c r="C1328" s="3" t="s">
        <v>217</v>
      </c>
      <c r="D1328" s="3"/>
      <c r="E1328" s="4">
        <v>5000</v>
      </c>
      <c r="F1328" s="4">
        <v>5000</v>
      </c>
      <c r="G1328" s="4">
        <v>5109.9399999999996</v>
      </c>
      <c r="H1328" s="4">
        <v>102.2</v>
      </c>
      <c r="I1328" s="45"/>
    </row>
    <row r="1329" spans="2:9" x14ac:dyDescent="0.2">
      <c r="B1329" s="2" t="s">
        <v>220</v>
      </c>
      <c r="C1329" s="2" t="s">
        <v>221</v>
      </c>
      <c r="D1329" s="2"/>
      <c r="E1329" s="24" t="s">
        <v>0</v>
      </c>
      <c r="F1329" s="24" t="s">
        <v>0</v>
      </c>
      <c r="G1329" s="24">
        <v>4812.5</v>
      </c>
      <c r="H1329" s="24" t="s">
        <v>0</v>
      </c>
      <c r="I1329" s="47"/>
    </row>
    <row r="1330" spans="2:9" x14ac:dyDescent="0.2">
      <c r="B1330" s="2" t="s">
        <v>228</v>
      </c>
      <c r="C1330" s="2" t="s">
        <v>229</v>
      </c>
      <c r="D1330" s="2"/>
      <c r="E1330" s="24" t="s">
        <v>0</v>
      </c>
      <c r="F1330" s="24" t="s">
        <v>0</v>
      </c>
      <c r="G1330" s="24">
        <v>297.44</v>
      </c>
      <c r="H1330" s="24" t="s">
        <v>0</v>
      </c>
      <c r="I1330" s="47"/>
    </row>
    <row r="1331" spans="2:9" x14ac:dyDescent="0.2">
      <c r="B1331" s="3" t="s">
        <v>242</v>
      </c>
      <c r="C1331" s="3" t="s">
        <v>243</v>
      </c>
      <c r="D1331" s="3"/>
      <c r="E1331" s="4">
        <v>250000</v>
      </c>
      <c r="F1331" s="4">
        <v>238000</v>
      </c>
      <c r="G1331" s="4"/>
      <c r="H1331" s="4"/>
      <c r="I1331" s="45"/>
    </row>
    <row r="1332" spans="2:9" x14ac:dyDescent="0.2">
      <c r="B1332" s="59" t="s">
        <v>557</v>
      </c>
      <c r="C1332" s="59" t="s">
        <v>558</v>
      </c>
      <c r="D1332" s="59"/>
      <c r="E1332" s="60">
        <v>312500</v>
      </c>
      <c r="F1332" s="60">
        <v>312500</v>
      </c>
      <c r="G1332" s="60">
        <v>16687.5</v>
      </c>
      <c r="H1332" s="60">
        <v>5.34</v>
      </c>
      <c r="I1332" s="45"/>
    </row>
    <row r="1333" spans="2:9" x14ac:dyDescent="0.2">
      <c r="B1333" s="55" t="s">
        <v>160</v>
      </c>
      <c r="C1333" s="55"/>
      <c r="D1333" s="55"/>
      <c r="E1333" s="56">
        <v>37500</v>
      </c>
      <c r="F1333" s="56">
        <v>37500</v>
      </c>
      <c r="G1333" s="56">
        <v>16687.5</v>
      </c>
      <c r="H1333" s="56">
        <v>44.5</v>
      </c>
      <c r="I1333" s="46"/>
    </row>
    <row r="1334" spans="2:9" x14ac:dyDescent="0.2">
      <c r="B1334" s="3" t="s">
        <v>216</v>
      </c>
      <c r="C1334" s="3" t="s">
        <v>217</v>
      </c>
      <c r="D1334" s="3"/>
      <c r="E1334" s="4">
        <v>37500</v>
      </c>
      <c r="F1334" s="4">
        <v>37500</v>
      </c>
      <c r="G1334" s="4">
        <v>16687.5</v>
      </c>
      <c r="H1334" s="4">
        <v>44.5</v>
      </c>
      <c r="I1334" s="45"/>
    </row>
    <row r="1335" spans="2:9" x14ac:dyDescent="0.2">
      <c r="B1335" s="2" t="s">
        <v>220</v>
      </c>
      <c r="C1335" s="2" t="s">
        <v>221</v>
      </c>
      <c r="D1335" s="2"/>
      <c r="E1335" s="24" t="s">
        <v>0</v>
      </c>
      <c r="F1335" s="24" t="s">
        <v>0</v>
      </c>
      <c r="G1335" s="24">
        <v>16687.5</v>
      </c>
      <c r="H1335" s="24" t="s">
        <v>0</v>
      </c>
      <c r="I1335" s="47"/>
    </row>
    <row r="1336" spans="2:9" x14ac:dyDescent="0.2">
      <c r="B1336" s="55" t="s">
        <v>179</v>
      </c>
      <c r="C1336" s="55"/>
      <c r="D1336" s="55"/>
      <c r="E1336" s="56">
        <v>275000</v>
      </c>
      <c r="F1336" s="56">
        <v>275000</v>
      </c>
      <c r="G1336" s="56"/>
      <c r="H1336" s="56"/>
      <c r="I1336" s="46"/>
    </row>
    <row r="1337" spans="2:9" x14ac:dyDescent="0.2">
      <c r="B1337" s="3" t="s">
        <v>242</v>
      </c>
      <c r="C1337" s="3" t="s">
        <v>243</v>
      </c>
      <c r="D1337" s="3"/>
      <c r="E1337" s="4">
        <v>275000</v>
      </c>
      <c r="F1337" s="4">
        <v>275000</v>
      </c>
      <c r="G1337" s="4"/>
      <c r="H1337" s="4"/>
      <c r="I1337" s="45"/>
    </row>
    <row r="1338" spans="2:9" x14ac:dyDescent="0.2">
      <c r="B1338" s="59" t="s">
        <v>559</v>
      </c>
      <c r="C1338" s="59" t="s">
        <v>560</v>
      </c>
      <c r="D1338" s="59"/>
      <c r="E1338" s="60">
        <v>420000</v>
      </c>
      <c r="F1338" s="60">
        <v>420000</v>
      </c>
      <c r="G1338" s="60">
        <v>120968.23</v>
      </c>
      <c r="H1338" s="60">
        <v>28.8</v>
      </c>
      <c r="I1338" s="45"/>
    </row>
    <row r="1339" spans="2:9" x14ac:dyDescent="0.2">
      <c r="B1339" s="55" t="s">
        <v>160</v>
      </c>
      <c r="C1339" s="55"/>
      <c r="D1339" s="55"/>
      <c r="E1339" s="56">
        <v>15000</v>
      </c>
      <c r="F1339" s="56">
        <v>15000</v>
      </c>
      <c r="G1339" s="56">
        <v>5625</v>
      </c>
      <c r="H1339" s="56">
        <v>37.5</v>
      </c>
      <c r="I1339" s="46"/>
    </row>
    <row r="1340" spans="2:9" x14ac:dyDescent="0.2">
      <c r="B1340" s="3" t="s">
        <v>216</v>
      </c>
      <c r="C1340" s="3" t="s">
        <v>217</v>
      </c>
      <c r="D1340" s="3"/>
      <c r="E1340" s="4">
        <v>15000</v>
      </c>
      <c r="F1340" s="4">
        <v>15000</v>
      </c>
      <c r="G1340" s="4">
        <v>5625</v>
      </c>
      <c r="H1340" s="4">
        <v>37.5</v>
      </c>
      <c r="I1340" s="45"/>
    </row>
    <row r="1341" spans="2:9" x14ac:dyDescent="0.2">
      <c r="B1341" s="2" t="s">
        <v>220</v>
      </c>
      <c r="C1341" s="2" t="s">
        <v>221</v>
      </c>
      <c r="D1341" s="2"/>
      <c r="E1341" s="24" t="s">
        <v>0</v>
      </c>
      <c r="F1341" s="24" t="s">
        <v>0</v>
      </c>
      <c r="G1341" s="24">
        <v>5625</v>
      </c>
      <c r="H1341" s="24" t="s">
        <v>0</v>
      </c>
      <c r="I1341" s="47"/>
    </row>
    <row r="1342" spans="2:9" x14ac:dyDescent="0.2">
      <c r="B1342" s="55" t="s">
        <v>179</v>
      </c>
      <c r="C1342" s="55"/>
      <c r="D1342" s="55"/>
      <c r="E1342" s="56">
        <v>140000</v>
      </c>
      <c r="F1342" s="56">
        <v>140000</v>
      </c>
      <c r="G1342" s="56">
        <v>33466.9</v>
      </c>
      <c r="H1342" s="56">
        <v>23.9</v>
      </c>
      <c r="I1342" s="46"/>
    </row>
    <row r="1343" spans="2:9" x14ac:dyDescent="0.2">
      <c r="B1343" s="3" t="s">
        <v>242</v>
      </c>
      <c r="C1343" s="3" t="s">
        <v>243</v>
      </c>
      <c r="D1343" s="3"/>
      <c r="E1343" s="4">
        <v>140000</v>
      </c>
      <c r="F1343" s="4">
        <v>140000</v>
      </c>
      <c r="G1343" s="4">
        <v>33466.9</v>
      </c>
      <c r="H1343" s="4">
        <v>23.9</v>
      </c>
      <c r="I1343" s="45"/>
    </row>
    <row r="1344" spans="2:9" x14ac:dyDescent="0.2">
      <c r="B1344" s="2" t="s">
        <v>547</v>
      </c>
      <c r="C1344" s="2" t="s">
        <v>548</v>
      </c>
      <c r="D1344" s="2"/>
      <c r="E1344" s="24" t="s">
        <v>0</v>
      </c>
      <c r="F1344" s="24" t="s">
        <v>0</v>
      </c>
      <c r="G1344" s="24">
        <v>33466.9</v>
      </c>
      <c r="H1344" s="24" t="s">
        <v>0</v>
      </c>
      <c r="I1344" s="47"/>
    </row>
    <row r="1345" spans="2:9" x14ac:dyDescent="0.2">
      <c r="B1345" s="55" t="s">
        <v>172</v>
      </c>
      <c r="C1345" s="55"/>
      <c r="D1345" s="55"/>
      <c r="E1345" s="56">
        <v>265000</v>
      </c>
      <c r="F1345" s="56">
        <v>265000</v>
      </c>
      <c r="G1345" s="56">
        <v>81876.33</v>
      </c>
      <c r="H1345" s="56">
        <v>30.9</v>
      </c>
      <c r="I1345" s="46"/>
    </row>
    <row r="1346" spans="2:9" x14ac:dyDescent="0.2">
      <c r="B1346" s="3" t="s">
        <v>242</v>
      </c>
      <c r="C1346" s="3" t="s">
        <v>243</v>
      </c>
      <c r="D1346" s="3"/>
      <c r="E1346" s="4">
        <v>265000</v>
      </c>
      <c r="F1346" s="4">
        <v>265000</v>
      </c>
      <c r="G1346" s="4">
        <v>81876.33</v>
      </c>
      <c r="H1346" s="4">
        <v>30.9</v>
      </c>
      <c r="I1346" s="45"/>
    </row>
    <row r="1347" spans="2:9" x14ac:dyDescent="0.2">
      <c r="B1347" s="2" t="s">
        <v>547</v>
      </c>
      <c r="C1347" s="2" t="s">
        <v>548</v>
      </c>
      <c r="D1347" s="2"/>
      <c r="E1347" s="24" t="s">
        <v>0</v>
      </c>
      <c r="F1347" s="24" t="s">
        <v>0</v>
      </c>
      <c r="G1347" s="24">
        <v>81876.33</v>
      </c>
      <c r="H1347" s="24" t="s">
        <v>0</v>
      </c>
      <c r="I1347" s="47"/>
    </row>
    <row r="1348" spans="2:9" x14ac:dyDescent="0.2">
      <c r="B1348" s="59" t="s">
        <v>561</v>
      </c>
      <c r="C1348" s="59" t="s">
        <v>562</v>
      </c>
      <c r="D1348" s="59"/>
      <c r="E1348" s="60">
        <v>50000</v>
      </c>
      <c r="F1348" s="60">
        <v>50000</v>
      </c>
      <c r="G1348" s="60"/>
      <c r="H1348" s="60"/>
      <c r="I1348" s="45"/>
    </row>
    <row r="1349" spans="2:9" x14ac:dyDescent="0.2">
      <c r="B1349" s="55" t="s">
        <v>160</v>
      </c>
      <c r="C1349" s="55"/>
      <c r="D1349" s="55"/>
      <c r="E1349" s="56">
        <v>50000</v>
      </c>
      <c r="F1349" s="56">
        <v>50000</v>
      </c>
      <c r="G1349" s="56"/>
      <c r="H1349" s="56"/>
      <c r="I1349" s="46"/>
    </row>
    <row r="1350" spans="2:9" x14ac:dyDescent="0.2">
      <c r="B1350" s="3" t="s">
        <v>216</v>
      </c>
      <c r="C1350" s="3" t="s">
        <v>217</v>
      </c>
      <c r="D1350" s="3"/>
      <c r="E1350" s="4">
        <v>50000</v>
      </c>
      <c r="F1350" s="4">
        <v>50000</v>
      </c>
      <c r="G1350" s="4"/>
      <c r="H1350" s="4"/>
      <c r="I1350" s="45"/>
    </row>
    <row r="1351" spans="2:9" x14ac:dyDescent="0.2">
      <c r="B1351" s="59" t="s">
        <v>563</v>
      </c>
      <c r="C1351" s="59" t="s">
        <v>564</v>
      </c>
      <c r="D1351" s="59"/>
      <c r="E1351" s="60">
        <v>307000</v>
      </c>
      <c r="F1351" s="60">
        <v>307000</v>
      </c>
      <c r="G1351" s="60">
        <v>262477.96000000002</v>
      </c>
      <c r="H1351" s="60">
        <v>85.5</v>
      </c>
      <c r="I1351" s="45"/>
    </row>
    <row r="1352" spans="2:9" x14ac:dyDescent="0.2">
      <c r="B1352" s="55" t="s">
        <v>179</v>
      </c>
      <c r="C1352" s="55"/>
      <c r="D1352" s="55"/>
      <c r="E1352" s="56">
        <v>275700</v>
      </c>
      <c r="F1352" s="56">
        <v>275700</v>
      </c>
      <c r="G1352" s="56">
        <v>260879.74</v>
      </c>
      <c r="H1352" s="56">
        <v>94.62</v>
      </c>
      <c r="I1352" s="46"/>
    </row>
    <row r="1353" spans="2:9" x14ac:dyDescent="0.2">
      <c r="B1353" s="3" t="s">
        <v>242</v>
      </c>
      <c r="C1353" s="3" t="s">
        <v>243</v>
      </c>
      <c r="D1353" s="3"/>
      <c r="E1353" s="4">
        <v>275700</v>
      </c>
      <c r="F1353" s="4">
        <v>275700</v>
      </c>
      <c r="G1353" s="4">
        <v>260879.74</v>
      </c>
      <c r="H1353" s="4">
        <v>94.62</v>
      </c>
      <c r="I1353" s="45"/>
    </row>
    <row r="1354" spans="2:9" x14ac:dyDescent="0.2">
      <c r="B1354" s="2" t="s">
        <v>374</v>
      </c>
      <c r="C1354" s="2" t="s">
        <v>375</v>
      </c>
      <c r="D1354" s="2"/>
      <c r="E1354" s="24" t="s">
        <v>0</v>
      </c>
      <c r="F1354" s="24" t="s">
        <v>0</v>
      </c>
      <c r="G1354" s="24">
        <v>260879.74</v>
      </c>
      <c r="H1354" s="24" t="s">
        <v>0</v>
      </c>
      <c r="I1354" s="47"/>
    </row>
    <row r="1355" spans="2:9" x14ac:dyDescent="0.2">
      <c r="B1355" s="55" t="s">
        <v>166</v>
      </c>
      <c r="C1355" s="55"/>
      <c r="D1355" s="55"/>
      <c r="E1355" s="56">
        <v>27000</v>
      </c>
      <c r="F1355" s="56">
        <v>27000</v>
      </c>
      <c r="G1355" s="56"/>
      <c r="H1355" s="56"/>
      <c r="I1355" s="46"/>
    </row>
    <row r="1356" spans="2:9" x14ac:dyDescent="0.2">
      <c r="B1356" s="3" t="s">
        <v>242</v>
      </c>
      <c r="C1356" s="3" t="s">
        <v>243</v>
      </c>
      <c r="D1356" s="3"/>
      <c r="E1356" s="4">
        <v>27000</v>
      </c>
      <c r="F1356" s="4">
        <v>27000</v>
      </c>
      <c r="G1356" s="4"/>
      <c r="H1356" s="4"/>
      <c r="I1356" s="45"/>
    </row>
    <row r="1357" spans="2:9" x14ac:dyDescent="0.2">
      <c r="B1357" s="55" t="s">
        <v>170</v>
      </c>
      <c r="C1357" s="55"/>
      <c r="D1357" s="55"/>
      <c r="E1357" s="56">
        <v>4300</v>
      </c>
      <c r="F1357" s="56">
        <v>4300</v>
      </c>
      <c r="G1357" s="56">
        <v>1598.22</v>
      </c>
      <c r="H1357" s="56">
        <v>37.17</v>
      </c>
      <c r="I1357" s="46"/>
    </row>
    <row r="1358" spans="2:9" x14ac:dyDescent="0.2">
      <c r="B1358" s="3" t="s">
        <v>242</v>
      </c>
      <c r="C1358" s="3" t="s">
        <v>243</v>
      </c>
      <c r="D1358" s="3"/>
      <c r="E1358" s="4">
        <v>4300</v>
      </c>
      <c r="F1358" s="4">
        <v>4300</v>
      </c>
      <c r="G1358" s="4">
        <v>1598.22</v>
      </c>
      <c r="H1358" s="4">
        <v>37.17</v>
      </c>
      <c r="I1358" s="45"/>
    </row>
    <row r="1359" spans="2:9" x14ac:dyDescent="0.2">
      <c r="B1359" s="2" t="s">
        <v>374</v>
      </c>
      <c r="C1359" s="2" t="s">
        <v>375</v>
      </c>
      <c r="D1359" s="2"/>
      <c r="E1359" s="24" t="s">
        <v>0</v>
      </c>
      <c r="F1359" s="24" t="s">
        <v>0</v>
      </c>
      <c r="G1359" s="24">
        <v>1598.22</v>
      </c>
      <c r="H1359" s="24" t="s">
        <v>0</v>
      </c>
      <c r="I1359" s="47"/>
    </row>
    <row r="1360" spans="2:9" x14ac:dyDescent="0.2">
      <c r="B1360" s="62" t="s">
        <v>565</v>
      </c>
      <c r="C1360" s="62" t="s">
        <v>566</v>
      </c>
      <c r="D1360" s="62"/>
      <c r="E1360" s="63">
        <v>350000</v>
      </c>
      <c r="F1360" s="63">
        <v>350000</v>
      </c>
      <c r="G1360" s="63">
        <v>91940.6</v>
      </c>
      <c r="H1360" s="63">
        <v>26.27</v>
      </c>
      <c r="I1360" s="45"/>
    </row>
    <row r="1361" spans="2:9" x14ac:dyDescent="0.2">
      <c r="B1361" s="59" t="s">
        <v>567</v>
      </c>
      <c r="C1361" s="59" t="s">
        <v>568</v>
      </c>
      <c r="D1361" s="59"/>
      <c r="E1361" s="60">
        <v>350000</v>
      </c>
      <c r="F1361" s="60">
        <v>350000</v>
      </c>
      <c r="G1361" s="60">
        <v>91940.6</v>
      </c>
      <c r="H1361" s="60">
        <v>26.27</v>
      </c>
      <c r="I1361" s="45"/>
    </row>
    <row r="1362" spans="2:9" x14ac:dyDescent="0.2">
      <c r="B1362" s="55" t="s">
        <v>160</v>
      </c>
      <c r="C1362" s="55"/>
      <c r="D1362" s="55"/>
      <c r="E1362" s="56">
        <v>52518</v>
      </c>
      <c r="F1362" s="56">
        <v>52518</v>
      </c>
      <c r="G1362" s="56">
        <v>6529.94</v>
      </c>
      <c r="H1362" s="56">
        <v>12.43</v>
      </c>
      <c r="I1362" s="46"/>
    </row>
    <row r="1363" spans="2:9" x14ac:dyDescent="0.2">
      <c r="B1363" s="3" t="s">
        <v>230</v>
      </c>
      <c r="C1363" s="3" t="s">
        <v>231</v>
      </c>
      <c r="D1363" s="3"/>
      <c r="E1363" s="4">
        <v>52518</v>
      </c>
      <c r="F1363" s="4">
        <v>52518</v>
      </c>
      <c r="G1363" s="4">
        <v>6529.94</v>
      </c>
      <c r="H1363" s="4">
        <v>12.43</v>
      </c>
      <c r="I1363" s="45"/>
    </row>
    <row r="1364" spans="2:9" ht="25.5" customHeight="1" x14ac:dyDescent="0.2">
      <c r="B1364" s="66" t="s">
        <v>569</v>
      </c>
      <c r="C1364" s="102" t="s">
        <v>718</v>
      </c>
      <c r="D1364" s="102"/>
      <c r="E1364" s="67" t="s">
        <v>0</v>
      </c>
      <c r="F1364" s="67" t="s">
        <v>0</v>
      </c>
      <c r="G1364" s="67">
        <v>6529.94</v>
      </c>
      <c r="H1364" s="67" t="s">
        <v>0</v>
      </c>
      <c r="I1364" s="47"/>
    </row>
    <row r="1365" spans="2:9" x14ac:dyDescent="0.2">
      <c r="B1365" s="55" t="s">
        <v>176</v>
      </c>
      <c r="C1365" s="55"/>
      <c r="D1365" s="55"/>
      <c r="E1365" s="56">
        <v>297482</v>
      </c>
      <c r="F1365" s="56">
        <v>297482</v>
      </c>
      <c r="G1365" s="56">
        <v>85410.66</v>
      </c>
      <c r="H1365" s="56">
        <v>28.71</v>
      </c>
      <c r="I1365" s="46"/>
    </row>
    <row r="1366" spans="2:9" x14ac:dyDescent="0.2">
      <c r="B1366" s="3" t="s">
        <v>230</v>
      </c>
      <c r="C1366" s="3" t="s">
        <v>231</v>
      </c>
      <c r="D1366" s="3"/>
      <c r="E1366" s="4">
        <v>297482</v>
      </c>
      <c r="F1366" s="4">
        <v>297482</v>
      </c>
      <c r="G1366" s="4">
        <v>85410.66</v>
      </c>
      <c r="H1366" s="4">
        <v>28.71</v>
      </c>
      <c r="I1366" s="45"/>
    </row>
    <row r="1367" spans="2:9" ht="25.5" customHeight="1" x14ac:dyDescent="0.2">
      <c r="B1367" s="66" t="s">
        <v>569</v>
      </c>
      <c r="C1367" s="102" t="s">
        <v>718</v>
      </c>
      <c r="D1367" s="102"/>
      <c r="E1367" s="67" t="s">
        <v>0</v>
      </c>
      <c r="F1367" s="67" t="s">
        <v>0</v>
      </c>
      <c r="G1367" s="67">
        <v>85410.66</v>
      </c>
      <c r="H1367" s="67" t="s">
        <v>0</v>
      </c>
      <c r="I1367" s="47"/>
    </row>
    <row r="1368" spans="2:9" x14ac:dyDescent="0.2">
      <c r="B1368" s="62" t="s">
        <v>570</v>
      </c>
      <c r="C1368" s="62" t="s">
        <v>571</v>
      </c>
      <c r="D1368" s="62"/>
      <c r="E1368" s="63">
        <v>208500</v>
      </c>
      <c r="F1368" s="63">
        <v>204800</v>
      </c>
      <c r="G1368" s="63">
        <v>142375</v>
      </c>
      <c r="H1368" s="63">
        <v>69.52</v>
      </c>
      <c r="I1368" s="45"/>
    </row>
    <row r="1369" spans="2:9" x14ac:dyDescent="0.2">
      <c r="B1369" s="59" t="s">
        <v>572</v>
      </c>
      <c r="C1369" s="59" t="s">
        <v>573</v>
      </c>
      <c r="D1369" s="59"/>
      <c r="E1369" s="60">
        <v>2000</v>
      </c>
      <c r="F1369" s="60">
        <v>2000</v>
      </c>
      <c r="G1369" s="60"/>
      <c r="H1369" s="60"/>
      <c r="I1369" s="45"/>
    </row>
    <row r="1370" spans="2:9" x14ac:dyDescent="0.2">
      <c r="B1370" s="55" t="s">
        <v>160</v>
      </c>
      <c r="C1370" s="55"/>
      <c r="D1370" s="55"/>
      <c r="E1370" s="56">
        <v>2000</v>
      </c>
      <c r="F1370" s="56">
        <v>2000</v>
      </c>
      <c r="G1370" s="56"/>
      <c r="H1370" s="56"/>
      <c r="I1370" s="46"/>
    </row>
    <row r="1371" spans="2:9" x14ac:dyDescent="0.2">
      <c r="B1371" s="3" t="s">
        <v>216</v>
      </c>
      <c r="C1371" s="3" t="s">
        <v>217</v>
      </c>
      <c r="D1371" s="3"/>
      <c r="E1371" s="4">
        <v>2000</v>
      </c>
      <c r="F1371" s="4">
        <v>2000</v>
      </c>
      <c r="G1371" s="4"/>
      <c r="H1371" s="4"/>
      <c r="I1371" s="45"/>
    </row>
    <row r="1372" spans="2:9" x14ac:dyDescent="0.2">
      <c r="B1372" s="59" t="s">
        <v>574</v>
      </c>
      <c r="C1372" s="59" t="s">
        <v>575</v>
      </c>
      <c r="D1372" s="59"/>
      <c r="E1372" s="60">
        <v>130000</v>
      </c>
      <c r="F1372" s="60">
        <v>130000</v>
      </c>
      <c r="G1372" s="60">
        <v>130000</v>
      </c>
      <c r="H1372" s="60">
        <v>100</v>
      </c>
      <c r="I1372" s="45"/>
    </row>
    <row r="1373" spans="2:9" x14ac:dyDescent="0.2">
      <c r="B1373" s="55" t="s">
        <v>160</v>
      </c>
      <c r="C1373" s="55"/>
      <c r="D1373" s="55"/>
      <c r="E1373" s="56">
        <v>130000</v>
      </c>
      <c r="F1373" s="56">
        <v>130000</v>
      </c>
      <c r="G1373" s="56">
        <v>130000</v>
      </c>
      <c r="H1373" s="56">
        <v>100</v>
      </c>
      <c r="I1373" s="46"/>
    </row>
    <row r="1374" spans="2:9" x14ac:dyDescent="0.2">
      <c r="B1374" s="3" t="s">
        <v>230</v>
      </c>
      <c r="C1374" s="3" t="s">
        <v>231</v>
      </c>
      <c r="D1374" s="3"/>
      <c r="E1374" s="4">
        <v>130000</v>
      </c>
      <c r="F1374" s="4">
        <v>130000</v>
      </c>
      <c r="G1374" s="4">
        <v>130000</v>
      </c>
      <c r="H1374" s="4">
        <v>100</v>
      </c>
      <c r="I1374" s="45"/>
    </row>
    <row r="1375" spans="2:9" x14ac:dyDescent="0.2">
      <c r="B1375" s="2" t="s">
        <v>232</v>
      </c>
      <c r="C1375" s="2" t="s">
        <v>233</v>
      </c>
      <c r="D1375" s="2"/>
      <c r="E1375" s="24" t="s">
        <v>0</v>
      </c>
      <c r="F1375" s="24" t="s">
        <v>0</v>
      </c>
      <c r="G1375" s="24">
        <v>130000</v>
      </c>
      <c r="H1375" s="24" t="s">
        <v>0</v>
      </c>
      <c r="I1375" s="47"/>
    </row>
    <row r="1376" spans="2:9" x14ac:dyDescent="0.2">
      <c r="B1376" s="59" t="s">
        <v>576</v>
      </c>
      <c r="C1376" s="59" t="s">
        <v>577</v>
      </c>
      <c r="D1376" s="59"/>
      <c r="E1376" s="60">
        <v>1500</v>
      </c>
      <c r="F1376" s="60">
        <v>1500</v>
      </c>
      <c r="G1376" s="60"/>
      <c r="H1376" s="60"/>
      <c r="I1376" s="45"/>
    </row>
    <row r="1377" spans="2:9" x14ac:dyDescent="0.2">
      <c r="B1377" s="55" t="s">
        <v>160</v>
      </c>
      <c r="C1377" s="55"/>
      <c r="D1377" s="55"/>
      <c r="E1377" s="56">
        <v>1500</v>
      </c>
      <c r="F1377" s="56">
        <v>1500</v>
      </c>
      <c r="G1377" s="56"/>
      <c r="H1377" s="56"/>
      <c r="I1377" s="46"/>
    </row>
    <row r="1378" spans="2:9" x14ac:dyDescent="0.2">
      <c r="B1378" s="3" t="s">
        <v>230</v>
      </c>
      <c r="C1378" s="3" t="s">
        <v>231</v>
      </c>
      <c r="D1378" s="3"/>
      <c r="E1378" s="4">
        <v>1500</v>
      </c>
      <c r="F1378" s="4">
        <v>1500</v>
      </c>
      <c r="G1378" s="4"/>
      <c r="H1378" s="4"/>
      <c r="I1378" s="45"/>
    </row>
    <row r="1379" spans="2:9" x14ac:dyDescent="0.2">
      <c r="B1379" s="59" t="s">
        <v>578</v>
      </c>
      <c r="C1379" s="59" t="s">
        <v>579</v>
      </c>
      <c r="D1379" s="59"/>
      <c r="E1379" s="60">
        <v>75000</v>
      </c>
      <c r="F1379" s="60">
        <v>71300</v>
      </c>
      <c r="G1379" s="60">
        <v>12375</v>
      </c>
      <c r="H1379" s="60">
        <v>17.36</v>
      </c>
      <c r="I1379" s="45"/>
    </row>
    <row r="1380" spans="2:9" x14ac:dyDescent="0.2">
      <c r="B1380" s="55" t="s">
        <v>160</v>
      </c>
      <c r="C1380" s="55"/>
      <c r="D1380" s="55"/>
      <c r="E1380" s="56">
        <v>75000</v>
      </c>
      <c r="F1380" s="56">
        <v>71300</v>
      </c>
      <c r="G1380" s="56">
        <v>12375</v>
      </c>
      <c r="H1380" s="56">
        <v>17.36</v>
      </c>
      <c r="I1380" s="46"/>
    </row>
    <row r="1381" spans="2:9" x14ac:dyDescent="0.2">
      <c r="B1381" s="3" t="s">
        <v>216</v>
      </c>
      <c r="C1381" s="3" t="s">
        <v>217</v>
      </c>
      <c r="D1381" s="3"/>
      <c r="E1381" s="4">
        <v>75000</v>
      </c>
      <c r="F1381" s="4">
        <v>71300</v>
      </c>
      <c r="G1381" s="4">
        <v>12375</v>
      </c>
      <c r="H1381" s="4">
        <v>17.36</v>
      </c>
      <c r="I1381" s="45"/>
    </row>
    <row r="1382" spans="2:9" x14ac:dyDescent="0.2">
      <c r="B1382" s="2" t="s">
        <v>220</v>
      </c>
      <c r="C1382" s="2" t="s">
        <v>221</v>
      </c>
      <c r="D1382" s="2"/>
      <c r="E1382" s="24" t="s">
        <v>0</v>
      </c>
      <c r="F1382" s="24" t="s">
        <v>0</v>
      </c>
      <c r="G1382" s="24">
        <v>12375</v>
      </c>
      <c r="H1382" s="24" t="s">
        <v>0</v>
      </c>
      <c r="I1382" s="47"/>
    </row>
    <row r="1383" spans="2:9" s="49" customFormat="1" ht="25.5" customHeight="1" x14ac:dyDescent="0.2">
      <c r="B1383" s="57" t="s">
        <v>580</v>
      </c>
      <c r="C1383" s="114" t="s">
        <v>719</v>
      </c>
      <c r="D1383" s="114"/>
      <c r="E1383" s="58">
        <v>58500</v>
      </c>
      <c r="F1383" s="58">
        <v>58500</v>
      </c>
      <c r="G1383" s="58">
        <v>14968.12</v>
      </c>
      <c r="H1383" s="58">
        <v>25.59</v>
      </c>
      <c r="I1383" s="48"/>
    </row>
    <row r="1384" spans="2:9" x14ac:dyDescent="0.2">
      <c r="B1384" s="59" t="s">
        <v>581</v>
      </c>
      <c r="C1384" s="59" t="s">
        <v>582</v>
      </c>
      <c r="D1384" s="59"/>
      <c r="E1384" s="60">
        <v>28500</v>
      </c>
      <c r="F1384" s="60">
        <v>28500</v>
      </c>
      <c r="G1384" s="60">
        <v>2163.2600000000002</v>
      </c>
      <c r="H1384" s="60">
        <v>7.59</v>
      </c>
      <c r="I1384" s="45"/>
    </row>
    <row r="1385" spans="2:9" x14ac:dyDescent="0.2">
      <c r="B1385" s="55" t="s">
        <v>160</v>
      </c>
      <c r="C1385" s="55"/>
      <c r="D1385" s="55"/>
      <c r="E1385" s="56">
        <v>28500</v>
      </c>
      <c r="F1385" s="56">
        <v>28500</v>
      </c>
      <c r="G1385" s="56">
        <v>2163.2600000000002</v>
      </c>
      <c r="H1385" s="56">
        <v>7.59</v>
      </c>
      <c r="I1385" s="46"/>
    </row>
    <row r="1386" spans="2:9" x14ac:dyDescent="0.2">
      <c r="B1386" s="3" t="s">
        <v>216</v>
      </c>
      <c r="C1386" s="3" t="s">
        <v>217</v>
      </c>
      <c r="D1386" s="3"/>
      <c r="E1386" s="4">
        <v>28500</v>
      </c>
      <c r="F1386" s="4">
        <v>28500</v>
      </c>
      <c r="G1386" s="4">
        <v>2163.2600000000002</v>
      </c>
      <c r="H1386" s="4">
        <v>7.59</v>
      </c>
      <c r="I1386" s="45"/>
    </row>
    <row r="1387" spans="2:9" x14ac:dyDescent="0.2">
      <c r="B1387" s="2" t="s">
        <v>406</v>
      </c>
      <c r="C1387" s="2" t="s">
        <v>407</v>
      </c>
      <c r="D1387" s="2"/>
      <c r="E1387" s="24" t="s">
        <v>0</v>
      </c>
      <c r="F1387" s="24" t="s">
        <v>0</v>
      </c>
      <c r="G1387" s="24">
        <v>1854.38</v>
      </c>
      <c r="H1387" s="24" t="s">
        <v>0</v>
      </c>
      <c r="I1387" s="47"/>
    </row>
    <row r="1388" spans="2:9" x14ac:dyDescent="0.2">
      <c r="B1388" s="2" t="s">
        <v>410</v>
      </c>
      <c r="C1388" s="2" t="s">
        <v>411</v>
      </c>
      <c r="D1388" s="2"/>
      <c r="E1388" s="24" t="s">
        <v>0</v>
      </c>
      <c r="F1388" s="24" t="s">
        <v>0</v>
      </c>
      <c r="G1388" s="24">
        <v>308.88</v>
      </c>
      <c r="H1388" s="24" t="s">
        <v>0</v>
      </c>
      <c r="I1388" s="47"/>
    </row>
    <row r="1389" spans="2:9" x14ac:dyDescent="0.2">
      <c r="B1389" s="59" t="s">
        <v>583</v>
      </c>
      <c r="C1389" s="59" t="s">
        <v>584</v>
      </c>
      <c r="D1389" s="59"/>
      <c r="E1389" s="60">
        <v>30000</v>
      </c>
      <c r="F1389" s="60">
        <v>30000</v>
      </c>
      <c r="G1389" s="60">
        <v>12804.86</v>
      </c>
      <c r="H1389" s="60">
        <v>42.68</v>
      </c>
      <c r="I1389" s="45"/>
    </row>
    <row r="1390" spans="2:9" x14ac:dyDescent="0.2">
      <c r="B1390" s="55" t="s">
        <v>160</v>
      </c>
      <c r="C1390" s="55"/>
      <c r="D1390" s="55"/>
      <c r="E1390" s="56">
        <v>30000</v>
      </c>
      <c r="F1390" s="56">
        <v>30000</v>
      </c>
      <c r="G1390" s="56">
        <v>12804.86</v>
      </c>
      <c r="H1390" s="56">
        <v>42.68</v>
      </c>
      <c r="I1390" s="46"/>
    </row>
    <row r="1391" spans="2:9" x14ac:dyDescent="0.2">
      <c r="B1391" s="3" t="s">
        <v>216</v>
      </c>
      <c r="C1391" s="3" t="s">
        <v>217</v>
      </c>
      <c r="D1391" s="3"/>
      <c r="E1391" s="4">
        <v>30000</v>
      </c>
      <c r="F1391" s="4">
        <v>30000</v>
      </c>
      <c r="G1391" s="4">
        <v>12804.86</v>
      </c>
      <c r="H1391" s="4">
        <v>42.68</v>
      </c>
      <c r="I1391" s="45"/>
    </row>
    <row r="1392" spans="2:9" x14ac:dyDescent="0.2">
      <c r="B1392" s="2" t="s">
        <v>410</v>
      </c>
      <c r="C1392" s="2" t="s">
        <v>411</v>
      </c>
      <c r="D1392" s="2"/>
      <c r="E1392" s="24" t="s">
        <v>0</v>
      </c>
      <c r="F1392" s="24" t="s">
        <v>0</v>
      </c>
      <c r="G1392" s="24">
        <v>12804.86</v>
      </c>
      <c r="H1392" s="24" t="s">
        <v>0</v>
      </c>
      <c r="I1392" s="47"/>
    </row>
    <row r="1393" spans="2:9" x14ac:dyDescent="0.2">
      <c r="B1393" s="53" t="s">
        <v>585</v>
      </c>
      <c r="C1393" s="53"/>
      <c r="D1393" s="53"/>
      <c r="E1393" s="54">
        <v>1577932</v>
      </c>
      <c r="F1393" s="54">
        <v>1577932</v>
      </c>
      <c r="G1393" s="54">
        <v>505611.73</v>
      </c>
      <c r="H1393" s="54">
        <v>32.04</v>
      </c>
      <c r="I1393" s="45"/>
    </row>
    <row r="1394" spans="2:9" x14ac:dyDescent="0.2">
      <c r="B1394" s="55" t="s">
        <v>160</v>
      </c>
      <c r="C1394" s="55"/>
      <c r="D1394" s="55"/>
      <c r="E1394" s="56">
        <v>60000</v>
      </c>
      <c r="F1394" s="56">
        <v>60000</v>
      </c>
      <c r="G1394" s="56">
        <v>30000</v>
      </c>
      <c r="H1394" s="56">
        <v>50</v>
      </c>
      <c r="I1394" s="46"/>
    </row>
    <row r="1395" spans="2:9" x14ac:dyDescent="0.2">
      <c r="B1395" s="55" t="s">
        <v>180</v>
      </c>
      <c r="C1395" s="55"/>
      <c r="D1395" s="55"/>
      <c r="E1395" s="56">
        <v>68633</v>
      </c>
      <c r="F1395" s="56">
        <v>68633</v>
      </c>
      <c r="G1395" s="56">
        <v>33.130000000000003</v>
      </c>
      <c r="H1395" s="56">
        <v>0.05</v>
      </c>
      <c r="I1395" s="46"/>
    </row>
    <row r="1396" spans="2:9" x14ac:dyDescent="0.2">
      <c r="B1396" s="55" t="s">
        <v>164</v>
      </c>
      <c r="C1396" s="55"/>
      <c r="D1396" s="55"/>
      <c r="E1396" s="56">
        <v>1079160</v>
      </c>
      <c r="F1396" s="56">
        <v>1079160</v>
      </c>
      <c r="G1396" s="56">
        <v>312328.62</v>
      </c>
      <c r="H1396" s="56">
        <v>28.94</v>
      </c>
      <c r="I1396" s="46"/>
    </row>
    <row r="1397" spans="2:9" x14ac:dyDescent="0.2">
      <c r="B1397" s="55" t="s">
        <v>165</v>
      </c>
      <c r="C1397" s="55"/>
      <c r="D1397" s="55"/>
      <c r="E1397" s="56">
        <v>330139</v>
      </c>
      <c r="F1397" s="56">
        <v>330139</v>
      </c>
      <c r="G1397" s="56">
        <v>157769.29999999999</v>
      </c>
      <c r="H1397" s="56">
        <v>47.79</v>
      </c>
      <c r="I1397" s="46"/>
    </row>
    <row r="1398" spans="2:9" x14ac:dyDescent="0.2">
      <c r="B1398" s="55" t="s">
        <v>173</v>
      </c>
      <c r="C1398" s="55"/>
      <c r="D1398" s="55"/>
      <c r="E1398" s="56">
        <v>40000</v>
      </c>
      <c r="F1398" s="56">
        <v>40000</v>
      </c>
      <c r="G1398" s="56">
        <v>5480.68</v>
      </c>
      <c r="H1398" s="56">
        <v>13.7</v>
      </c>
      <c r="I1398" s="46"/>
    </row>
    <row r="1399" spans="2:9" x14ac:dyDescent="0.2">
      <c r="B1399" s="53" t="s">
        <v>586</v>
      </c>
      <c r="C1399" s="53"/>
      <c r="D1399" s="53"/>
      <c r="E1399" s="54">
        <v>1577932</v>
      </c>
      <c r="F1399" s="54">
        <v>1577932</v>
      </c>
      <c r="G1399" s="54">
        <v>505611.73</v>
      </c>
      <c r="H1399" s="54">
        <v>32.04</v>
      </c>
      <c r="I1399" s="45"/>
    </row>
    <row r="1400" spans="2:9" x14ac:dyDescent="0.2">
      <c r="B1400" s="55" t="s">
        <v>160</v>
      </c>
      <c r="C1400" s="55"/>
      <c r="D1400" s="55"/>
      <c r="E1400" s="56">
        <v>60000</v>
      </c>
      <c r="F1400" s="56">
        <v>60000</v>
      </c>
      <c r="G1400" s="56">
        <v>30000</v>
      </c>
      <c r="H1400" s="56">
        <v>50</v>
      </c>
      <c r="I1400" s="46"/>
    </row>
    <row r="1401" spans="2:9" x14ac:dyDescent="0.2">
      <c r="B1401" s="55" t="s">
        <v>180</v>
      </c>
      <c r="C1401" s="55"/>
      <c r="D1401" s="55"/>
      <c r="E1401" s="56">
        <v>68633</v>
      </c>
      <c r="F1401" s="56">
        <v>68633</v>
      </c>
      <c r="G1401" s="56">
        <v>33.130000000000003</v>
      </c>
      <c r="H1401" s="56">
        <v>0.05</v>
      </c>
      <c r="I1401" s="46"/>
    </row>
    <row r="1402" spans="2:9" x14ac:dyDescent="0.2">
      <c r="B1402" s="55" t="s">
        <v>164</v>
      </c>
      <c r="C1402" s="55"/>
      <c r="D1402" s="55"/>
      <c r="E1402" s="56">
        <v>1079160</v>
      </c>
      <c r="F1402" s="56">
        <v>1079160</v>
      </c>
      <c r="G1402" s="56">
        <v>312328.62</v>
      </c>
      <c r="H1402" s="56">
        <v>28.94</v>
      </c>
      <c r="I1402" s="46"/>
    </row>
    <row r="1403" spans="2:9" x14ac:dyDescent="0.2">
      <c r="B1403" s="55" t="s">
        <v>165</v>
      </c>
      <c r="C1403" s="55"/>
      <c r="D1403" s="55"/>
      <c r="E1403" s="56">
        <v>330139</v>
      </c>
      <c r="F1403" s="56">
        <v>330139</v>
      </c>
      <c r="G1403" s="56">
        <v>157769.29999999999</v>
      </c>
      <c r="H1403" s="56">
        <v>47.79</v>
      </c>
      <c r="I1403" s="46"/>
    </row>
    <row r="1404" spans="2:9" x14ac:dyDescent="0.2">
      <c r="B1404" s="55" t="s">
        <v>173</v>
      </c>
      <c r="C1404" s="55"/>
      <c r="D1404" s="55"/>
      <c r="E1404" s="56">
        <v>40000</v>
      </c>
      <c r="F1404" s="56">
        <v>40000</v>
      </c>
      <c r="G1404" s="56">
        <v>5480.68</v>
      </c>
      <c r="H1404" s="56">
        <v>13.7</v>
      </c>
      <c r="I1404" s="46"/>
    </row>
    <row r="1405" spans="2:9" x14ac:dyDescent="0.2">
      <c r="B1405" s="62" t="s">
        <v>570</v>
      </c>
      <c r="C1405" s="62" t="s">
        <v>571</v>
      </c>
      <c r="D1405" s="62"/>
      <c r="E1405" s="63">
        <v>1577932</v>
      </c>
      <c r="F1405" s="63">
        <v>1577932</v>
      </c>
      <c r="G1405" s="63">
        <v>505611.73</v>
      </c>
      <c r="H1405" s="63">
        <v>32.04</v>
      </c>
      <c r="I1405" s="45"/>
    </row>
    <row r="1406" spans="2:9" x14ac:dyDescent="0.2">
      <c r="B1406" s="59" t="s">
        <v>587</v>
      </c>
      <c r="C1406" s="59" t="s">
        <v>588</v>
      </c>
      <c r="D1406" s="59"/>
      <c r="E1406" s="60">
        <v>330139</v>
      </c>
      <c r="F1406" s="60">
        <v>330139</v>
      </c>
      <c r="G1406" s="60">
        <v>157769.29999999999</v>
      </c>
      <c r="H1406" s="60">
        <v>47.79</v>
      </c>
      <c r="I1406" s="45"/>
    </row>
    <row r="1407" spans="2:9" x14ac:dyDescent="0.2">
      <c r="B1407" s="55" t="s">
        <v>165</v>
      </c>
      <c r="C1407" s="55"/>
      <c r="D1407" s="55"/>
      <c r="E1407" s="56">
        <v>330139</v>
      </c>
      <c r="F1407" s="56">
        <v>330139</v>
      </c>
      <c r="G1407" s="56">
        <v>157769.29999999999</v>
      </c>
      <c r="H1407" s="56">
        <v>47.79</v>
      </c>
      <c r="I1407" s="46"/>
    </row>
    <row r="1408" spans="2:9" x14ac:dyDescent="0.2">
      <c r="B1408" s="3" t="s">
        <v>214</v>
      </c>
      <c r="C1408" s="3" t="s">
        <v>215</v>
      </c>
      <c r="D1408" s="3"/>
      <c r="E1408" s="4">
        <v>290970</v>
      </c>
      <c r="F1408" s="4">
        <v>290970</v>
      </c>
      <c r="G1408" s="4">
        <v>128535.99</v>
      </c>
      <c r="H1408" s="4">
        <v>44.17</v>
      </c>
      <c r="I1408" s="45"/>
    </row>
    <row r="1409" spans="2:9" x14ac:dyDescent="0.2">
      <c r="B1409" s="2" t="s">
        <v>364</v>
      </c>
      <c r="C1409" s="2" t="s">
        <v>365</v>
      </c>
      <c r="D1409" s="2"/>
      <c r="E1409" s="24" t="s">
        <v>0</v>
      </c>
      <c r="F1409" s="24" t="s">
        <v>0</v>
      </c>
      <c r="G1409" s="24">
        <v>102560</v>
      </c>
      <c r="H1409" s="24" t="s">
        <v>0</v>
      </c>
      <c r="I1409" s="47"/>
    </row>
    <row r="1410" spans="2:9" x14ac:dyDescent="0.2">
      <c r="B1410" s="2" t="s">
        <v>432</v>
      </c>
      <c r="C1410" s="2" t="s">
        <v>433</v>
      </c>
      <c r="D1410" s="2"/>
      <c r="E1410" s="24" t="s">
        <v>0</v>
      </c>
      <c r="F1410" s="24" t="s">
        <v>0</v>
      </c>
      <c r="G1410" s="24">
        <v>10080.85</v>
      </c>
      <c r="H1410" s="24" t="s">
        <v>0</v>
      </c>
      <c r="I1410" s="47"/>
    </row>
    <row r="1411" spans="2:9" x14ac:dyDescent="0.2">
      <c r="B1411" s="2" t="s">
        <v>368</v>
      </c>
      <c r="C1411" s="2" t="s">
        <v>369</v>
      </c>
      <c r="D1411" s="2"/>
      <c r="E1411" s="24" t="s">
        <v>0</v>
      </c>
      <c r="F1411" s="24" t="s">
        <v>0</v>
      </c>
      <c r="G1411" s="24">
        <v>15895.14</v>
      </c>
      <c r="H1411" s="24" t="s">
        <v>0</v>
      </c>
      <c r="I1411" s="47"/>
    </row>
    <row r="1412" spans="2:9" x14ac:dyDescent="0.2">
      <c r="B1412" s="3" t="s">
        <v>216</v>
      </c>
      <c r="C1412" s="3" t="s">
        <v>217</v>
      </c>
      <c r="D1412" s="3"/>
      <c r="E1412" s="4">
        <v>38088</v>
      </c>
      <c r="F1412" s="4">
        <v>38088</v>
      </c>
      <c r="G1412" s="4">
        <v>28637.47</v>
      </c>
      <c r="H1412" s="4">
        <v>75.19</v>
      </c>
      <c r="I1412" s="45"/>
    </row>
    <row r="1413" spans="2:9" x14ac:dyDescent="0.2">
      <c r="B1413" s="2" t="s">
        <v>386</v>
      </c>
      <c r="C1413" s="2" t="s">
        <v>387</v>
      </c>
      <c r="D1413" s="2"/>
      <c r="E1413" s="24" t="s">
        <v>0</v>
      </c>
      <c r="F1413" s="24" t="s">
        <v>0</v>
      </c>
      <c r="G1413" s="24">
        <v>330</v>
      </c>
      <c r="H1413" s="24" t="s">
        <v>0</v>
      </c>
      <c r="I1413" s="47"/>
    </row>
    <row r="1414" spans="2:9" x14ac:dyDescent="0.2">
      <c r="B1414" s="2" t="s">
        <v>370</v>
      </c>
      <c r="C1414" s="2" t="s">
        <v>371</v>
      </c>
      <c r="D1414" s="2"/>
      <c r="E1414" s="24" t="s">
        <v>0</v>
      </c>
      <c r="F1414" s="24" t="s">
        <v>0</v>
      </c>
      <c r="G1414" s="24">
        <v>2985.22</v>
      </c>
      <c r="H1414" s="24" t="s">
        <v>0</v>
      </c>
      <c r="I1414" s="47"/>
    </row>
    <row r="1415" spans="2:9" x14ac:dyDescent="0.2">
      <c r="B1415" s="2" t="s">
        <v>392</v>
      </c>
      <c r="C1415" s="2" t="s">
        <v>393</v>
      </c>
      <c r="D1415" s="2"/>
      <c r="E1415" s="24" t="s">
        <v>0</v>
      </c>
      <c r="F1415" s="24" t="s">
        <v>0</v>
      </c>
      <c r="G1415" s="24">
        <v>891.62</v>
      </c>
      <c r="H1415" s="24" t="s">
        <v>0</v>
      </c>
      <c r="I1415" s="47"/>
    </row>
    <row r="1416" spans="2:9" x14ac:dyDescent="0.2">
      <c r="B1416" s="2" t="s">
        <v>396</v>
      </c>
      <c r="C1416" s="2" t="s">
        <v>397</v>
      </c>
      <c r="D1416" s="2"/>
      <c r="E1416" s="24" t="s">
        <v>0</v>
      </c>
      <c r="F1416" s="24" t="s">
        <v>0</v>
      </c>
      <c r="G1416" s="24">
        <v>7996.54</v>
      </c>
      <c r="H1416" s="24" t="s">
        <v>0</v>
      </c>
      <c r="I1416" s="47"/>
    </row>
    <row r="1417" spans="2:9" x14ac:dyDescent="0.2">
      <c r="B1417" s="2" t="s">
        <v>398</v>
      </c>
      <c r="C1417" s="2" t="s">
        <v>399</v>
      </c>
      <c r="D1417" s="2"/>
      <c r="E1417" s="24" t="s">
        <v>0</v>
      </c>
      <c r="F1417" s="24" t="s">
        <v>0</v>
      </c>
      <c r="G1417" s="24">
        <v>1328</v>
      </c>
      <c r="H1417" s="24" t="s">
        <v>0</v>
      </c>
      <c r="I1417" s="47"/>
    </row>
    <row r="1418" spans="2:9" x14ac:dyDescent="0.2">
      <c r="B1418" s="2" t="s">
        <v>400</v>
      </c>
      <c r="C1418" s="2" t="s">
        <v>401</v>
      </c>
      <c r="D1418" s="2"/>
      <c r="E1418" s="24" t="s">
        <v>0</v>
      </c>
      <c r="F1418" s="24" t="s">
        <v>0</v>
      </c>
      <c r="G1418" s="24">
        <v>2030.64</v>
      </c>
      <c r="H1418" s="24" t="s">
        <v>0</v>
      </c>
      <c r="I1418" s="47"/>
    </row>
    <row r="1419" spans="2:9" x14ac:dyDescent="0.2">
      <c r="B1419" s="2" t="s">
        <v>402</v>
      </c>
      <c r="C1419" s="2" t="s">
        <v>403</v>
      </c>
      <c r="D1419" s="2"/>
      <c r="E1419" s="24" t="s">
        <v>0</v>
      </c>
      <c r="F1419" s="24" t="s">
        <v>0</v>
      </c>
      <c r="G1419" s="24">
        <v>826.08</v>
      </c>
      <c r="H1419" s="24" t="s">
        <v>0</v>
      </c>
      <c r="I1419" s="47"/>
    </row>
    <row r="1420" spans="2:9" x14ac:dyDescent="0.2">
      <c r="B1420" s="2" t="s">
        <v>404</v>
      </c>
      <c r="C1420" s="2" t="s">
        <v>405</v>
      </c>
      <c r="D1420" s="2"/>
      <c r="E1420" s="24" t="s">
        <v>0</v>
      </c>
      <c r="F1420" s="24" t="s">
        <v>0</v>
      </c>
      <c r="G1420" s="24">
        <v>6937.54</v>
      </c>
      <c r="H1420" s="24" t="s">
        <v>0</v>
      </c>
      <c r="I1420" s="47"/>
    </row>
    <row r="1421" spans="2:9" x14ac:dyDescent="0.2">
      <c r="B1421" s="2" t="s">
        <v>218</v>
      </c>
      <c r="C1421" s="2" t="s">
        <v>219</v>
      </c>
      <c r="D1421" s="2"/>
      <c r="E1421" s="24" t="s">
        <v>0</v>
      </c>
      <c r="F1421" s="24" t="s">
        <v>0</v>
      </c>
      <c r="G1421" s="24">
        <v>486</v>
      </c>
      <c r="H1421" s="24" t="s">
        <v>0</v>
      </c>
      <c r="I1421" s="47"/>
    </row>
    <row r="1422" spans="2:9" x14ac:dyDescent="0.2">
      <c r="B1422" s="2" t="s">
        <v>406</v>
      </c>
      <c r="C1422" s="2" t="s">
        <v>407</v>
      </c>
      <c r="D1422" s="2"/>
      <c r="E1422" s="24" t="s">
        <v>0</v>
      </c>
      <c r="F1422" s="24" t="s">
        <v>0</v>
      </c>
      <c r="G1422" s="24">
        <v>143.49</v>
      </c>
      <c r="H1422" s="24" t="s">
        <v>0</v>
      </c>
      <c r="I1422" s="47"/>
    </row>
    <row r="1423" spans="2:9" x14ac:dyDescent="0.2">
      <c r="B1423" s="2" t="s">
        <v>408</v>
      </c>
      <c r="C1423" s="2" t="s">
        <v>409</v>
      </c>
      <c r="D1423" s="2"/>
      <c r="E1423" s="24" t="s">
        <v>0</v>
      </c>
      <c r="F1423" s="24" t="s">
        <v>0</v>
      </c>
      <c r="G1423" s="24">
        <v>165.9</v>
      </c>
      <c r="H1423" s="24" t="s">
        <v>0</v>
      </c>
      <c r="I1423" s="47"/>
    </row>
    <row r="1424" spans="2:9" x14ac:dyDescent="0.2">
      <c r="B1424" s="2" t="s">
        <v>410</v>
      </c>
      <c r="C1424" s="2" t="s">
        <v>411</v>
      </c>
      <c r="D1424" s="2"/>
      <c r="E1424" s="24" t="s">
        <v>0</v>
      </c>
      <c r="F1424" s="24" t="s">
        <v>0</v>
      </c>
      <c r="G1424" s="24">
        <v>60</v>
      </c>
      <c r="H1424" s="24" t="s">
        <v>0</v>
      </c>
      <c r="I1424" s="47"/>
    </row>
    <row r="1425" spans="2:9" x14ac:dyDescent="0.2">
      <c r="B1425" s="2" t="s">
        <v>412</v>
      </c>
      <c r="C1425" s="2" t="s">
        <v>413</v>
      </c>
      <c r="D1425" s="2"/>
      <c r="E1425" s="24" t="s">
        <v>0</v>
      </c>
      <c r="F1425" s="24" t="s">
        <v>0</v>
      </c>
      <c r="G1425" s="24">
        <v>115.79</v>
      </c>
      <c r="H1425" s="24" t="s">
        <v>0</v>
      </c>
      <c r="I1425" s="47"/>
    </row>
    <row r="1426" spans="2:9" x14ac:dyDescent="0.2">
      <c r="B1426" s="2" t="s">
        <v>414</v>
      </c>
      <c r="C1426" s="2" t="s">
        <v>415</v>
      </c>
      <c r="D1426" s="2"/>
      <c r="E1426" s="24" t="s">
        <v>0</v>
      </c>
      <c r="F1426" s="24" t="s">
        <v>0</v>
      </c>
      <c r="G1426" s="24">
        <v>4340.6499999999996</v>
      </c>
      <c r="H1426" s="24" t="s">
        <v>0</v>
      </c>
      <c r="I1426" s="47"/>
    </row>
    <row r="1427" spans="2:9" x14ac:dyDescent="0.2">
      <c r="B1427" s="3" t="s">
        <v>376</v>
      </c>
      <c r="C1427" s="3" t="s">
        <v>377</v>
      </c>
      <c r="D1427" s="3"/>
      <c r="E1427" s="4">
        <v>1081</v>
      </c>
      <c r="F1427" s="4">
        <v>1081</v>
      </c>
      <c r="G1427" s="4">
        <v>595.84</v>
      </c>
      <c r="H1427" s="4">
        <v>55.12</v>
      </c>
      <c r="I1427" s="45"/>
    </row>
    <row r="1428" spans="2:9" x14ac:dyDescent="0.2">
      <c r="B1428" s="2" t="s">
        <v>378</v>
      </c>
      <c r="C1428" s="2" t="s">
        <v>379</v>
      </c>
      <c r="D1428" s="2"/>
      <c r="E1428" s="24" t="s">
        <v>0</v>
      </c>
      <c r="F1428" s="24" t="s">
        <v>0</v>
      </c>
      <c r="G1428" s="24">
        <v>595.84</v>
      </c>
      <c r="H1428" s="24" t="s">
        <v>0</v>
      </c>
      <c r="I1428" s="47"/>
    </row>
    <row r="1429" spans="2:9" x14ac:dyDescent="0.2">
      <c r="B1429" s="59" t="s">
        <v>589</v>
      </c>
      <c r="C1429" s="59" t="s">
        <v>590</v>
      </c>
      <c r="D1429" s="59"/>
      <c r="E1429" s="60">
        <v>1247793</v>
      </c>
      <c r="F1429" s="60">
        <v>1247793</v>
      </c>
      <c r="G1429" s="60">
        <v>347842.43</v>
      </c>
      <c r="H1429" s="60">
        <v>27.88</v>
      </c>
      <c r="I1429" s="45"/>
    </row>
    <row r="1430" spans="2:9" x14ac:dyDescent="0.2">
      <c r="B1430" s="55" t="s">
        <v>160</v>
      </c>
      <c r="C1430" s="55"/>
      <c r="D1430" s="55"/>
      <c r="E1430" s="56">
        <v>60000</v>
      </c>
      <c r="F1430" s="56">
        <v>60000</v>
      </c>
      <c r="G1430" s="56">
        <v>30000</v>
      </c>
      <c r="H1430" s="56">
        <v>50</v>
      </c>
      <c r="I1430" s="46"/>
    </row>
    <row r="1431" spans="2:9" x14ac:dyDescent="0.2">
      <c r="B1431" s="3" t="s">
        <v>214</v>
      </c>
      <c r="C1431" s="3" t="s">
        <v>215</v>
      </c>
      <c r="D1431" s="3"/>
      <c r="E1431" s="4">
        <v>60000</v>
      </c>
      <c r="F1431" s="4">
        <v>60000</v>
      </c>
      <c r="G1431" s="4">
        <v>30000</v>
      </c>
      <c r="H1431" s="4">
        <v>50</v>
      </c>
      <c r="I1431" s="45"/>
    </row>
    <row r="1432" spans="2:9" x14ac:dyDescent="0.2">
      <c r="B1432" s="2" t="s">
        <v>364</v>
      </c>
      <c r="C1432" s="2" t="s">
        <v>365</v>
      </c>
      <c r="D1432" s="2"/>
      <c r="E1432" s="24" t="s">
        <v>0</v>
      </c>
      <c r="F1432" s="24" t="s">
        <v>0</v>
      </c>
      <c r="G1432" s="24">
        <v>30000</v>
      </c>
      <c r="H1432" s="24" t="s">
        <v>0</v>
      </c>
      <c r="I1432" s="47"/>
    </row>
    <row r="1433" spans="2:9" x14ac:dyDescent="0.2">
      <c r="B1433" s="55" t="s">
        <v>180</v>
      </c>
      <c r="C1433" s="55"/>
      <c r="D1433" s="55"/>
      <c r="E1433" s="56">
        <v>68633</v>
      </c>
      <c r="F1433" s="56">
        <v>68633</v>
      </c>
      <c r="G1433" s="56">
        <v>33.130000000000003</v>
      </c>
      <c r="H1433" s="56">
        <v>0.05</v>
      </c>
      <c r="I1433" s="46"/>
    </row>
    <row r="1434" spans="2:9" x14ac:dyDescent="0.2">
      <c r="B1434" s="3" t="s">
        <v>214</v>
      </c>
      <c r="C1434" s="3" t="s">
        <v>215</v>
      </c>
      <c r="D1434" s="3"/>
      <c r="E1434" s="4">
        <v>47976</v>
      </c>
      <c r="F1434" s="4">
        <v>47976</v>
      </c>
      <c r="G1434" s="4"/>
      <c r="H1434" s="4"/>
      <c r="I1434" s="45"/>
    </row>
    <row r="1435" spans="2:9" x14ac:dyDescent="0.2">
      <c r="B1435" s="3" t="s">
        <v>216</v>
      </c>
      <c r="C1435" s="3" t="s">
        <v>217</v>
      </c>
      <c r="D1435" s="3"/>
      <c r="E1435" s="4">
        <v>20657</v>
      </c>
      <c r="F1435" s="4">
        <v>20657</v>
      </c>
      <c r="G1435" s="4">
        <v>33.130000000000003</v>
      </c>
      <c r="H1435" s="4">
        <v>0.16</v>
      </c>
      <c r="I1435" s="45"/>
    </row>
    <row r="1436" spans="2:9" x14ac:dyDescent="0.2">
      <c r="B1436" s="2" t="s">
        <v>410</v>
      </c>
      <c r="C1436" s="2" t="s">
        <v>411</v>
      </c>
      <c r="D1436" s="2"/>
      <c r="E1436" s="24" t="s">
        <v>0</v>
      </c>
      <c r="F1436" s="24" t="s">
        <v>0</v>
      </c>
      <c r="G1436" s="24">
        <v>33.130000000000003</v>
      </c>
      <c r="H1436" s="24" t="s">
        <v>0</v>
      </c>
      <c r="I1436" s="47"/>
    </row>
    <row r="1437" spans="2:9" x14ac:dyDescent="0.2">
      <c r="B1437" s="55" t="s">
        <v>164</v>
      </c>
      <c r="C1437" s="55"/>
      <c r="D1437" s="55"/>
      <c r="E1437" s="56">
        <v>1079160</v>
      </c>
      <c r="F1437" s="56">
        <v>1079160</v>
      </c>
      <c r="G1437" s="56">
        <v>312328.62</v>
      </c>
      <c r="H1437" s="56">
        <v>28.94</v>
      </c>
      <c r="I1437" s="46"/>
    </row>
    <row r="1438" spans="2:9" x14ac:dyDescent="0.2">
      <c r="B1438" s="3" t="s">
        <v>214</v>
      </c>
      <c r="C1438" s="3" t="s">
        <v>215</v>
      </c>
      <c r="D1438" s="3"/>
      <c r="E1438" s="4">
        <v>642204</v>
      </c>
      <c r="F1438" s="4">
        <v>642204</v>
      </c>
      <c r="G1438" s="4">
        <v>231095.45</v>
      </c>
      <c r="H1438" s="4">
        <v>35.979999999999997</v>
      </c>
      <c r="I1438" s="45"/>
    </row>
    <row r="1439" spans="2:9" x14ac:dyDescent="0.2">
      <c r="B1439" s="2" t="s">
        <v>364</v>
      </c>
      <c r="C1439" s="2" t="s">
        <v>365</v>
      </c>
      <c r="D1439" s="2"/>
      <c r="E1439" s="24" t="s">
        <v>0</v>
      </c>
      <c r="F1439" s="24" t="s">
        <v>0</v>
      </c>
      <c r="G1439" s="24">
        <v>170010.89</v>
      </c>
      <c r="H1439" s="24" t="s">
        <v>0</v>
      </c>
      <c r="I1439" s="47"/>
    </row>
    <row r="1440" spans="2:9" x14ac:dyDescent="0.2">
      <c r="B1440" s="2" t="s">
        <v>366</v>
      </c>
      <c r="C1440" s="2" t="s">
        <v>367</v>
      </c>
      <c r="D1440" s="2"/>
      <c r="E1440" s="24" t="s">
        <v>0</v>
      </c>
      <c r="F1440" s="24" t="s">
        <v>0</v>
      </c>
      <c r="G1440" s="24">
        <v>18396.66</v>
      </c>
      <c r="H1440" s="24" t="s">
        <v>0</v>
      </c>
      <c r="I1440" s="47"/>
    </row>
    <row r="1441" spans="2:9" x14ac:dyDescent="0.2">
      <c r="B1441" s="2" t="s">
        <v>432</v>
      </c>
      <c r="C1441" s="2" t="s">
        <v>433</v>
      </c>
      <c r="D1441" s="2"/>
      <c r="E1441" s="24" t="s">
        <v>0</v>
      </c>
      <c r="F1441" s="24" t="s">
        <v>0</v>
      </c>
      <c r="G1441" s="24">
        <v>11706.17</v>
      </c>
      <c r="H1441" s="24" t="s">
        <v>0</v>
      </c>
      <c r="I1441" s="47"/>
    </row>
    <row r="1442" spans="2:9" x14ac:dyDescent="0.2">
      <c r="B1442" s="2" t="s">
        <v>368</v>
      </c>
      <c r="C1442" s="2" t="s">
        <v>369</v>
      </c>
      <c r="D1442" s="2"/>
      <c r="E1442" s="24" t="s">
        <v>0</v>
      </c>
      <c r="F1442" s="24" t="s">
        <v>0</v>
      </c>
      <c r="G1442" s="24">
        <v>30981.73</v>
      </c>
      <c r="H1442" s="24" t="s">
        <v>0</v>
      </c>
      <c r="I1442" s="47"/>
    </row>
    <row r="1443" spans="2:9" x14ac:dyDescent="0.2">
      <c r="B1443" s="3" t="s">
        <v>216</v>
      </c>
      <c r="C1443" s="3" t="s">
        <v>217</v>
      </c>
      <c r="D1443" s="3"/>
      <c r="E1443" s="4">
        <v>222966</v>
      </c>
      <c r="F1443" s="4">
        <v>222966</v>
      </c>
      <c r="G1443" s="4">
        <v>63629.08</v>
      </c>
      <c r="H1443" s="4">
        <v>28.54</v>
      </c>
      <c r="I1443" s="45"/>
    </row>
    <row r="1444" spans="2:9" x14ac:dyDescent="0.2">
      <c r="B1444" s="2" t="s">
        <v>388</v>
      </c>
      <c r="C1444" s="2" t="s">
        <v>389</v>
      </c>
      <c r="D1444" s="2"/>
      <c r="E1444" s="24" t="s">
        <v>0</v>
      </c>
      <c r="F1444" s="24" t="s">
        <v>0</v>
      </c>
      <c r="G1444" s="24">
        <v>2875</v>
      </c>
      <c r="H1444" s="24" t="s">
        <v>0</v>
      </c>
      <c r="I1444" s="47"/>
    </row>
    <row r="1445" spans="2:9" x14ac:dyDescent="0.2">
      <c r="B1445" s="2" t="s">
        <v>392</v>
      </c>
      <c r="C1445" s="2" t="s">
        <v>393</v>
      </c>
      <c r="D1445" s="2"/>
      <c r="E1445" s="24" t="s">
        <v>0</v>
      </c>
      <c r="F1445" s="24" t="s">
        <v>0</v>
      </c>
      <c r="G1445" s="24">
        <v>367.62</v>
      </c>
      <c r="H1445" s="24" t="s">
        <v>0</v>
      </c>
      <c r="I1445" s="47"/>
    </row>
    <row r="1446" spans="2:9" x14ac:dyDescent="0.2">
      <c r="B1446" s="2" t="s">
        <v>398</v>
      </c>
      <c r="C1446" s="2" t="s">
        <v>399</v>
      </c>
      <c r="D1446" s="2"/>
      <c r="E1446" s="24" t="s">
        <v>0</v>
      </c>
      <c r="F1446" s="24" t="s">
        <v>0</v>
      </c>
      <c r="G1446" s="24">
        <v>9920.73</v>
      </c>
      <c r="H1446" s="24" t="s">
        <v>0</v>
      </c>
      <c r="I1446" s="47"/>
    </row>
    <row r="1447" spans="2:9" x14ac:dyDescent="0.2">
      <c r="B1447" s="2" t="s">
        <v>400</v>
      </c>
      <c r="C1447" s="2" t="s">
        <v>401</v>
      </c>
      <c r="D1447" s="2"/>
      <c r="E1447" s="24" t="s">
        <v>0</v>
      </c>
      <c r="F1447" s="24" t="s">
        <v>0</v>
      </c>
      <c r="G1447" s="24">
        <v>5482.13</v>
      </c>
      <c r="H1447" s="24" t="s">
        <v>0</v>
      </c>
      <c r="I1447" s="47"/>
    </row>
    <row r="1448" spans="2:9" x14ac:dyDescent="0.2">
      <c r="B1448" s="2" t="s">
        <v>404</v>
      </c>
      <c r="C1448" s="2" t="s">
        <v>405</v>
      </c>
      <c r="D1448" s="2"/>
      <c r="E1448" s="24" t="s">
        <v>0</v>
      </c>
      <c r="F1448" s="24" t="s">
        <v>0</v>
      </c>
      <c r="G1448" s="24">
        <v>1354.54</v>
      </c>
      <c r="H1448" s="24" t="s">
        <v>0</v>
      </c>
      <c r="I1448" s="47"/>
    </row>
    <row r="1449" spans="2:9" x14ac:dyDescent="0.2">
      <c r="B1449" s="2" t="s">
        <v>220</v>
      </c>
      <c r="C1449" s="2" t="s">
        <v>221</v>
      </c>
      <c r="D1449" s="2"/>
      <c r="E1449" s="24" t="s">
        <v>0</v>
      </c>
      <c r="F1449" s="24" t="s">
        <v>0</v>
      </c>
      <c r="G1449" s="24">
        <v>41138.480000000003</v>
      </c>
      <c r="H1449" s="24" t="s">
        <v>0</v>
      </c>
      <c r="I1449" s="47"/>
    </row>
    <row r="1450" spans="2:9" x14ac:dyDescent="0.2">
      <c r="B1450" s="2" t="s">
        <v>412</v>
      </c>
      <c r="C1450" s="2" t="s">
        <v>413</v>
      </c>
      <c r="D1450" s="2"/>
      <c r="E1450" s="24" t="s">
        <v>0</v>
      </c>
      <c r="F1450" s="24" t="s">
        <v>0</v>
      </c>
      <c r="G1450" s="24">
        <v>1448.15</v>
      </c>
      <c r="H1450" s="24" t="s">
        <v>0</v>
      </c>
      <c r="I1450" s="47"/>
    </row>
    <row r="1451" spans="2:9" x14ac:dyDescent="0.2">
      <c r="B1451" s="2" t="s">
        <v>222</v>
      </c>
      <c r="C1451" s="2" t="s">
        <v>223</v>
      </c>
      <c r="D1451" s="2"/>
      <c r="E1451" s="24" t="s">
        <v>0</v>
      </c>
      <c r="F1451" s="24" t="s">
        <v>0</v>
      </c>
      <c r="G1451" s="24">
        <v>1042.43</v>
      </c>
      <c r="H1451" s="24" t="s">
        <v>0</v>
      </c>
      <c r="I1451" s="47"/>
    </row>
    <row r="1452" spans="2:9" x14ac:dyDescent="0.2">
      <c r="B1452" s="3" t="s">
        <v>242</v>
      </c>
      <c r="C1452" s="3" t="s">
        <v>243</v>
      </c>
      <c r="D1452" s="3"/>
      <c r="E1452" s="4">
        <v>213990</v>
      </c>
      <c r="F1452" s="4">
        <v>213990</v>
      </c>
      <c r="G1452" s="4">
        <v>17604.09</v>
      </c>
      <c r="H1452" s="4">
        <v>8.23</v>
      </c>
      <c r="I1452" s="45"/>
    </row>
    <row r="1453" spans="2:9" x14ac:dyDescent="0.2">
      <c r="B1453" s="2" t="s">
        <v>372</v>
      </c>
      <c r="C1453" s="2" t="s">
        <v>373</v>
      </c>
      <c r="D1453" s="2"/>
      <c r="E1453" s="24" t="s">
        <v>0</v>
      </c>
      <c r="F1453" s="24" t="s">
        <v>0</v>
      </c>
      <c r="G1453" s="24">
        <v>294.98</v>
      </c>
      <c r="H1453" s="24" t="s">
        <v>0</v>
      </c>
      <c r="I1453" s="47"/>
    </row>
    <row r="1454" spans="2:9" x14ac:dyDescent="0.2">
      <c r="B1454" s="2" t="s">
        <v>591</v>
      </c>
      <c r="C1454" s="2" t="s">
        <v>592</v>
      </c>
      <c r="D1454" s="2"/>
      <c r="E1454" s="24" t="s">
        <v>0</v>
      </c>
      <c r="F1454" s="24" t="s">
        <v>0</v>
      </c>
      <c r="G1454" s="24">
        <v>2340.36</v>
      </c>
      <c r="H1454" s="24" t="s">
        <v>0</v>
      </c>
      <c r="I1454" s="47"/>
    </row>
    <row r="1455" spans="2:9" x14ac:dyDescent="0.2">
      <c r="B1455" s="2" t="s">
        <v>374</v>
      </c>
      <c r="C1455" s="2" t="s">
        <v>375</v>
      </c>
      <c r="D1455" s="2"/>
      <c r="E1455" s="24" t="s">
        <v>0</v>
      </c>
      <c r="F1455" s="24" t="s">
        <v>0</v>
      </c>
      <c r="G1455" s="24">
        <v>14968.75</v>
      </c>
      <c r="H1455" s="24" t="s">
        <v>0</v>
      </c>
      <c r="I1455" s="47"/>
    </row>
    <row r="1456" spans="2:9" x14ac:dyDescent="0.2">
      <c r="B1456" s="55" t="s">
        <v>173</v>
      </c>
      <c r="C1456" s="55"/>
      <c r="D1456" s="55"/>
      <c r="E1456" s="56">
        <v>40000</v>
      </c>
      <c r="F1456" s="56">
        <v>40000</v>
      </c>
      <c r="G1456" s="56">
        <v>5480.68</v>
      </c>
      <c r="H1456" s="56">
        <v>13.7</v>
      </c>
      <c r="I1456" s="46"/>
    </row>
    <row r="1457" spans="1:9" x14ac:dyDescent="0.2">
      <c r="B1457" s="3" t="s">
        <v>216</v>
      </c>
      <c r="C1457" s="3" t="s">
        <v>217</v>
      </c>
      <c r="D1457" s="3"/>
      <c r="E1457" s="4">
        <v>40000</v>
      </c>
      <c r="F1457" s="4">
        <v>40000</v>
      </c>
      <c r="G1457" s="4">
        <v>5480.68</v>
      </c>
      <c r="H1457" s="4">
        <v>13.7</v>
      </c>
      <c r="I1457" s="45"/>
    </row>
    <row r="1458" spans="1:9" x14ac:dyDescent="0.2">
      <c r="B1458" s="2" t="s">
        <v>386</v>
      </c>
      <c r="C1458" s="2" t="s">
        <v>387</v>
      </c>
      <c r="D1458" s="2"/>
      <c r="E1458" s="24" t="s">
        <v>0</v>
      </c>
      <c r="F1458" s="24" t="s">
        <v>0</v>
      </c>
      <c r="G1458" s="24">
        <v>930</v>
      </c>
      <c r="H1458" s="24" t="s">
        <v>0</v>
      </c>
      <c r="I1458" s="47"/>
    </row>
    <row r="1459" spans="1:9" x14ac:dyDescent="0.2">
      <c r="B1459" s="2" t="s">
        <v>370</v>
      </c>
      <c r="C1459" s="2" t="s">
        <v>371</v>
      </c>
      <c r="D1459" s="2"/>
      <c r="E1459" s="24" t="s">
        <v>0</v>
      </c>
      <c r="F1459" s="24" t="s">
        <v>0</v>
      </c>
      <c r="G1459" s="24">
        <v>1967.72</v>
      </c>
      <c r="H1459" s="24" t="s">
        <v>0</v>
      </c>
      <c r="I1459" s="47"/>
    </row>
    <row r="1460" spans="1:9" x14ac:dyDescent="0.2">
      <c r="B1460" s="2" t="s">
        <v>398</v>
      </c>
      <c r="C1460" s="2" t="s">
        <v>399</v>
      </c>
      <c r="D1460" s="2"/>
      <c r="E1460" s="24" t="s">
        <v>0</v>
      </c>
      <c r="F1460" s="24" t="s">
        <v>0</v>
      </c>
      <c r="G1460" s="24">
        <v>1390.96</v>
      </c>
      <c r="H1460" s="24" t="s">
        <v>0</v>
      </c>
      <c r="I1460" s="47"/>
    </row>
    <row r="1461" spans="1:9" x14ac:dyDescent="0.2">
      <c r="B1461" s="2" t="s">
        <v>380</v>
      </c>
      <c r="C1461" s="2" t="s">
        <v>381</v>
      </c>
      <c r="D1461" s="2"/>
      <c r="E1461" s="24" t="s">
        <v>0</v>
      </c>
      <c r="F1461" s="24" t="s">
        <v>0</v>
      </c>
      <c r="G1461" s="24">
        <v>720</v>
      </c>
      <c r="H1461" s="24" t="s">
        <v>0</v>
      </c>
      <c r="I1461" s="47"/>
    </row>
    <row r="1462" spans="1:9" x14ac:dyDescent="0.2">
      <c r="B1462" s="2" t="s">
        <v>410</v>
      </c>
      <c r="C1462" s="2" t="s">
        <v>411</v>
      </c>
      <c r="D1462" s="2"/>
      <c r="E1462" s="24" t="s">
        <v>0</v>
      </c>
      <c r="F1462" s="24" t="s">
        <v>0</v>
      </c>
      <c r="G1462" s="24">
        <v>472</v>
      </c>
      <c r="H1462" s="24" t="s">
        <v>0</v>
      </c>
      <c r="I1462" s="47"/>
    </row>
    <row r="1463" spans="1:9" x14ac:dyDescent="0.2">
      <c r="H1463" s="43"/>
    </row>
    <row r="1464" spans="1:9" s="1" customFormat="1" x14ac:dyDescent="0.2">
      <c r="A1464" s="91" t="s">
        <v>720</v>
      </c>
      <c r="B1464" s="91"/>
      <c r="C1464" s="91"/>
      <c r="D1464" s="91"/>
      <c r="E1464" s="91"/>
      <c r="F1464" s="91"/>
      <c r="G1464" s="91"/>
      <c r="H1464" s="91"/>
      <c r="I1464" s="91"/>
    </row>
    <row r="1465" spans="1:9" s="1" customFormat="1" x14ac:dyDescent="0.2">
      <c r="A1465" s="2"/>
      <c r="B1465" s="99" t="s">
        <v>726</v>
      </c>
      <c r="C1465" s="99"/>
      <c r="D1465" s="99"/>
      <c r="E1465" s="99"/>
      <c r="F1465" s="99"/>
      <c r="G1465" s="99"/>
      <c r="H1465" s="99"/>
      <c r="I1465" s="99"/>
    </row>
    <row r="1466" spans="1:9" s="1" customFormat="1" x14ac:dyDescent="0.2">
      <c r="A1466" s="99" t="s">
        <v>727</v>
      </c>
      <c r="B1466" s="99"/>
      <c r="C1466" s="99"/>
      <c r="D1466" s="99"/>
      <c r="E1466" s="99"/>
      <c r="F1466" s="99"/>
      <c r="G1466" s="99"/>
      <c r="H1466" s="99"/>
      <c r="I1466" s="99"/>
    </row>
    <row r="1467" spans="1:9" s="1" customFormat="1" x14ac:dyDescent="0.2">
      <c r="A1467" s="2"/>
      <c r="B1467" s="2"/>
      <c r="C1467" s="2"/>
      <c r="D1467" s="2"/>
      <c r="E1467" s="2"/>
      <c r="F1467" s="2"/>
      <c r="G1467" s="2"/>
    </row>
    <row r="1468" spans="1:9" s="1" customFormat="1" x14ac:dyDescent="0.2">
      <c r="A1468" s="91" t="s">
        <v>721</v>
      </c>
      <c r="B1468" s="91"/>
      <c r="C1468" s="91"/>
      <c r="D1468" s="91"/>
      <c r="E1468" s="91"/>
      <c r="F1468" s="91"/>
      <c r="G1468" s="91"/>
      <c r="H1468" s="91"/>
      <c r="I1468" s="91"/>
    </row>
    <row r="1469" spans="1:9" s="1" customFormat="1" x14ac:dyDescent="0.2">
      <c r="A1469" s="2"/>
      <c r="B1469" s="99" t="s">
        <v>725</v>
      </c>
      <c r="C1469" s="99"/>
      <c r="D1469" s="99"/>
      <c r="E1469" s="99"/>
      <c r="F1469" s="99"/>
      <c r="G1469" s="99"/>
      <c r="H1469" s="99"/>
      <c r="I1469" s="99"/>
    </row>
    <row r="1470" spans="1:9" s="1" customFormat="1" x14ac:dyDescent="0.2">
      <c r="A1470" s="2"/>
      <c r="B1470" s="99" t="s">
        <v>724</v>
      </c>
      <c r="C1470" s="99"/>
      <c r="D1470" s="99"/>
      <c r="E1470" s="99"/>
      <c r="F1470" s="99"/>
      <c r="G1470" s="99"/>
      <c r="H1470" s="99"/>
      <c r="I1470" s="99"/>
    </row>
    <row r="1471" spans="1:9" s="1" customFormat="1" x14ac:dyDescent="0.2">
      <c r="A1471" s="2"/>
      <c r="B1471" s="2"/>
      <c r="C1471" s="2"/>
      <c r="D1471" s="2"/>
      <c r="E1471" s="2"/>
      <c r="F1471" s="2"/>
      <c r="G1471" s="2"/>
    </row>
    <row r="1472" spans="1:9" s="1" customFormat="1" x14ac:dyDescent="0.2">
      <c r="A1472" s="2"/>
      <c r="B1472" s="2"/>
      <c r="C1472" s="2"/>
      <c r="D1472" s="2"/>
      <c r="E1472" s="2"/>
      <c r="F1472" s="2"/>
      <c r="G1472" s="2"/>
    </row>
    <row r="1473" spans="1:26" s="7" customFormat="1" ht="12.75" customHeight="1" x14ac:dyDescent="0.2">
      <c r="A1473" s="50"/>
      <c r="B1473" s="50"/>
      <c r="C1473" s="50"/>
      <c r="D1473" s="50"/>
      <c r="E1473" s="50"/>
      <c r="F1473" s="113" t="s">
        <v>722</v>
      </c>
      <c r="G1473" s="113"/>
      <c r="J1473" s="50"/>
      <c r="K1473" s="50"/>
      <c r="Z1473" s="51"/>
    </row>
    <row r="1474" spans="1:26" s="7" customFormat="1" ht="12.75" customHeight="1" x14ac:dyDescent="0.2">
      <c r="A1474" s="50"/>
      <c r="B1474" s="50"/>
      <c r="C1474" s="50"/>
      <c r="D1474" s="50"/>
      <c r="E1474" s="50"/>
      <c r="F1474" s="113" t="s">
        <v>723</v>
      </c>
      <c r="G1474" s="113"/>
      <c r="J1474" s="50"/>
      <c r="K1474" s="50"/>
      <c r="Z1474" s="51"/>
    </row>
    <row r="1475" spans="1:26" s="1" customFormat="1" x14ac:dyDescent="0.2">
      <c r="A1475" s="2"/>
      <c r="B1475" s="2"/>
      <c r="C1475" s="2"/>
      <c r="D1475" s="2"/>
      <c r="E1475" s="2"/>
      <c r="F1475" s="91"/>
      <c r="G1475" s="91"/>
    </row>
    <row r="1476" spans="1:26" x14ac:dyDescent="0.2">
      <c r="H1476" s="43"/>
    </row>
    <row r="1477" spans="1:26" x14ac:dyDescent="0.2">
      <c r="H1477" s="43"/>
    </row>
    <row r="1478" spans="1:26" x14ac:dyDescent="0.2">
      <c r="H1478" s="43"/>
    </row>
    <row r="1479" spans="1:26" x14ac:dyDescent="0.2">
      <c r="H1479" s="43"/>
    </row>
    <row r="1480" spans="1:26" x14ac:dyDescent="0.2">
      <c r="H1480" s="43"/>
    </row>
    <row r="1481" spans="1:26" x14ac:dyDescent="0.2">
      <c r="H1481" s="43"/>
    </row>
    <row r="1482" spans="1:26" x14ac:dyDescent="0.2">
      <c r="H1482" s="43"/>
    </row>
    <row r="1483" spans="1:26" x14ac:dyDescent="0.2">
      <c r="H1483" s="43"/>
    </row>
    <row r="1484" spans="1:26" x14ac:dyDescent="0.2">
      <c r="H1484" s="43"/>
    </row>
    <row r="1485" spans="1:26" x14ac:dyDescent="0.2">
      <c r="H1485" s="43"/>
    </row>
    <row r="1486" spans="1:26" x14ac:dyDescent="0.2">
      <c r="H1486" s="43"/>
    </row>
    <row r="1487" spans="1:26" x14ac:dyDescent="0.2">
      <c r="H1487" s="43"/>
    </row>
    <row r="1488" spans="1:26" x14ac:dyDescent="0.2">
      <c r="H1488" s="43"/>
    </row>
    <row r="1489" spans="8:8" x14ac:dyDescent="0.2">
      <c r="H1489" s="43"/>
    </row>
    <row r="1490" spans="8:8" x14ac:dyDescent="0.2">
      <c r="H1490" s="43"/>
    </row>
    <row r="1491" spans="8:8" x14ac:dyDescent="0.2">
      <c r="H1491" s="43"/>
    </row>
    <row r="1492" spans="8:8" x14ac:dyDescent="0.2">
      <c r="H1492" s="43"/>
    </row>
    <row r="1493" spans="8:8" x14ac:dyDescent="0.2">
      <c r="H1493" s="43"/>
    </row>
    <row r="1494" spans="8:8" x14ac:dyDescent="0.2">
      <c r="H1494" s="43"/>
    </row>
    <row r="1495" spans="8:8" x14ac:dyDescent="0.2">
      <c r="H1495" s="43"/>
    </row>
    <row r="1496" spans="8:8" x14ac:dyDescent="0.2">
      <c r="H1496" s="43"/>
    </row>
    <row r="1497" spans="8:8" x14ac:dyDescent="0.2">
      <c r="H1497" s="43"/>
    </row>
    <row r="1498" spans="8:8" x14ac:dyDescent="0.2">
      <c r="H1498" s="43"/>
    </row>
    <row r="1499" spans="8:8" x14ac:dyDescent="0.2">
      <c r="H1499" s="43"/>
    </row>
    <row r="1500" spans="8:8" x14ac:dyDescent="0.2">
      <c r="H1500" s="43"/>
    </row>
    <row r="1501" spans="8:8" x14ac:dyDescent="0.2">
      <c r="H1501" s="43"/>
    </row>
    <row r="1502" spans="8:8" x14ac:dyDescent="0.2">
      <c r="H1502" s="43"/>
    </row>
    <row r="1503" spans="8:8" x14ac:dyDescent="0.2">
      <c r="H1503" s="43"/>
    </row>
    <row r="1504" spans="8:8" x14ac:dyDescent="0.2">
      <c r="H1504" s="43"/>
    </row>
    <row r="1505" spans="8:8" x14ac:dyDescent="0.2">
      <c r="H1505" s="43"/>
    </row>
    <row r="1506" spans="8:8" x14ac:dyDescent="0.2">
      <c r="H1506" s="43"/>
    </row>
    <row r="1507" spans="8:8" x14ac:dyDescent="0.2">
      <c r="H1507" s="43"/>
    </row>
    <row r="1508" spans="8:8" x14ac:dyDescent="0.2">
      <c r="H1508" s="43"/>
    </row>
    <row r="1509" spans="8:8" x14ac:dyDescent="0.2">
      <c r="H1509" s="43"/>
    </row>
    <row r="1510" spans="8:8" x14ac:dyDescent="0.2">
      <c r="H1510" s="43"/>
    </row>
    <row r="1511" spans="8:8" x14ac:dyDescent="0.2">
      <c r="H1511" s="43"/>
    </row>
    <row r="1512" spans="8:8" x14ac:dyDescent="0.2">
      <c r="H1512" s="43"/>
    </row>
    <row r="1513" spans="8:8" x14ac:dyDescent="0.2">
      <c r="H1513" s="43"/>
    </row>
    <row r="1514" spans="8:8" x14ac:dyDescent="0.2">
      <c r="H1514" s="43"/>
    </row>
    <row r="1515" spans="8:8" x14ac:dyDescent="0.2">
      <c r="H1515" s="43"/>
    </row>
    <row r="1516" spans="8:8" x14ac:dyDescent="0.2">
      <c r="H1516" s="43"/>
    </row>
    <row r="1517" spans="8:8" x14ac:dyDescent="0.2">
      <c r="H1517" s="43"/>
    </row>
    <row r="1518" spans="8:8" x14ac:dyDescent="0.2">
      <c r="H1518" s="43"/>
    </row>
    <row r="1519" spans="8:8" x14ac:dyDescent="0.2">
      <c r="H1519" s="43"/>
    </row>
    <row r="1520" spans="8:8" x14ac:dyDescent="0.2">
      <c r="H1520" s="43"/>
    </row>
    <row r="1521" spans="8:8" x14ac:dyDescent="0.2">
      <c r="H1521" s="43"/>
    </row>
    <row r="1522" spans="8:8" x14ac:dyDescent="0.2">
      <c r="H1522" s="43"/>
    </row>
    <row r="1523" spans="8:8" x14ac:dyDescent="0.2">
      <c r="H1523" s="43"/>
    </row>
    <row r="1524" spans="8:8" x14ac:dyDescent="0.2">
      <c r="H1524" s="43"/>
    </row>
    <row r="1525" spans="8:8" x14ac:dyDescent="0.2">
      <c r="H1525" s="43"/>
    </row>
    <row r="1526" spans="8:8" x14ac:dyDescent="0.2">
      <c r="H1526" s="43"/>
    </row>
    <row r="1527" spans="8:8" x14ac:dyDescent="0.2">
      <c r="H1527" s="43"/>
    </row>
    <row r="1528" spans="8:8" x14ac:dyDescent="0.2">
      <c r="H1528" s="43"/>
    </row>
    <row r="1529" spans="8:8" x14ac:dyDescent="0.2">
      <c r="H1529" s="43"/>
    </row>
    <row r="1530" spans="8:8" x14ac:dyDescent="0.2">
      <c r="H1530" s="43"/>
    </row>
    <row r="1531" spans="8:8" x14ac:dyDescent="0.2">
      <c r="H1531" s="43"/>
    </row>
    <row r="1532" spans="8:8" x14ac:dyDescent="0.2">
      <c r="H1532" s="43"/>
    </row>
    <row r="1533" spans="8:8" x14ac:dyDescent="0.2">
      <c r="H1533" s="43"/>
    </row>
    <row r="1534" spans="8:8" x14ac:dyDescent="0.2">
      <c r="H1534" s="43"/>
    </row>
    <row r="1535" spans="8:8" x14ac:dyDescent="0.2">
      <c r="H1535" s="43"/>
    </row>
    <row r="1536" spans="8:8" x14ac:dyDescent="0.2">
      <c r="H1536" s="43"/>
    </row>
    <row r="1537" spans="8:8" x14ac:dyDescent="0.2">
      <c r="H1537" s="43"/>
    </row>
    <row r="1538" spans="8:8" x14ac:dyDescent="0.2">
      <c r="H1538" s="43"/>
    </row>
    <row r="1539" spans="8:8" x14ac:dyDescent="0.2">
      <c r="H1539" s="43"/>
    </row>
    <row r="1540" spans="8:8" x14ac:dyDescent="0.2">
      <c r="H1540" s="43"/>
    </row>
    <row r="1541" spans="8:8" x14ac:dyDescent="0.2">
      <c r="H1541" s="43"/>
    </row>
    <row r="1542" spans="8:8" x14ac:dyDescent="0.2">
      <c r="H1542" s="43"/>
    </row>
    <row r="1543" spans="8:8" x14ac:dyDescent="0.2">
      <c r="H1543" s="43"/>
    </row>
    <row r="1544" spans="8:8" x14ac:dyDescent="0.2">
      <c r="H1544" s="43"/>
    </row>
    <row r="1545" spans="8:8" x14ac:dyDescent="0.2">
      <c r="H1545" s="43"/>
    </row>
    <row r="1546" spans="8:8" x14ac:dyDescent="0.2">
      <c r="H1546" s="43"/>
    </row>
    <row r="1547" spans="8:8" x14ac:dyDescent="0.2">
      <c r="H1547" s="43"/>
    </row>
    <row r="1548" spans="8:8" x14ac:dyDescent="0.2">
      <c r="H1548" s="43"/>
    </row>
    <row r="1549" spans="8:8" x14ac:dyDescent="0.2">
      <c r="H1549" s="43"/>
    </row>
    <row r="1550" spans="8:8" x14ac:dyDescent="0.2">
      <c r="H1550" s="43"/>
    </row>
    <row r="1551" spans="8:8" x14ac:dyDescent="0.2">
      <c r="H1551" s="43"/>
    </row>
    <row r="1552" spans="8:8" x14ac:dyDescent="0.2">
      <c r="H1552" s="43"/>
    </row>
    <row r="1553" spans="8:8" x14ac:dyDescent="0.2">
      <c r="H1553" s="43"/>
    </row>
    <row r="1554" spans="8:8" x14ac:dyDescent="0.2">
      <c r="H1554" s="43"/>
    </row>
    <row r="1555" spans="8:8" x14ac:dyDescent="0.2">
      <c r="H1555" s="43"/>
    </row>
    <row r="1556" spans="8:8" x14ac:dyDescent="0.2">
      <c r="H1556" s="43"/>
    </row>
    <row r="1557" spans="8:8" x14ac:dyDescent="0.2">
      <c r="H1557" s="43"/>
    </row>
    <row r="1558" spans="8:8" x14ac:dyDescent="0.2">
      <c r="H1558" s="43"/>
    </row>
    <row r="1559" spans="8:8" x14ac:dyDescent="0.2">
      <c r="H1559" s="43"/>
    </row>
    <row r="1560" spans="8:8" x14ac:dyDescent="0.2">
      <c r="H1560" s="43"/>
    </row>
    <row r="1561" spans="8:8" x14ac:dyDescent="0.2">
      <c r="H1561" s="43"/>
    </row>
    <row r="1562" spans="8:8" x14ac:dyDescent="0.2">
      <c r="H1562" s="43"/>
    </row>
    <row r="1563" spans="8:8" x14ac:dyDescent="0.2">
      <c r="H1563" s="43"/>
    </row>
    <row r="1564" spans="8:8" x14ac:dyDescent="0.2">
      <c r="H1564" s="43"/>
    </row>
    <row r="1565" spans="8:8" x14ac:dyDescent="0.2">
      <c r="H1565" s="43"/>
    </row>
    <row r="1566" spans="8:8" x14ac:dyDescent="0.2">
      <c r="H1566" s="43"/>
    </row>
    <row r="1567" spans="8:8" x14ac:dyDescent="0.2">
      <c r="H1567" s="43"/>
    </row>
    <row r="1568" spans="8:8" x14ac:dyDescent="0.2">
      <c r="H1568" s="43"/>
    </row>
    <row r="1569" spans="1:9" x14ac:dyDescent="0.2">
      <c r="H1569" s="43"/>
    </row>
    <row r="1570" spans="1:9" x14ac:dyDescent="0.2">
      <c r="H1570" s="43"/>
    </row>
    <row r="1571" spans="1:9" x14ac:dyDescent="0.2">
      <c r="H1571" s="43"/>
    </row>
    <row r="1572" spans="1:9" x14ac:dyDescent="0.2">
      <c r="H1572" s="43"/>
    </row>
    <row r="1573" spans="1:9" x14ac:dyDescent="0.2">
      <c r="H1573" s="43"/>
    </row>
    <row r="1574" spans="1:9" x14ac:dyDescent="0.2">
      <c r="H1574" s="43"/>
    </row>
    <row r="1575" spans="1:9" x14ac:dyDescent="0.2">
      <c r="H1575" s="43"/>
    </row>
    <row r="1576" spans="1:9" x14ac:dyDescent="0.2">
      <c r="H1576" s="43"/>
    </row>
    <row r="1577" spans="1:9" x14ac:dyDescent="0.2">
      <c r="H1577" s="43"/>
    </row>
    <row r="1578" spans="1:9" x14ac:dyDescent="0.2">
      <c r="A1578" s="3"/>
      <c r="B1578" s="2"/>
      <c r="C1578" s="3"/>
      <c r="D1578" s="3"/>
      <c r="E1578" s="4"/>
      <c r="F1578" s="4"/>
      <c r="G1578" s="4"/>
      <c r="H1578" s="4"/>
      <c r="I1578" s="2"/>
    </row>
    <row r="1579" spans="1:9" x14ac:dyDescent="0.2">
      <c r="A1579" s="3"/>
      <c r="B1579" s="3"/>
      <c r="E1579" s="4"/>
      <c r="F1579" s="4"/>
      <c r="G1579" s="4"/>
      <c r="H1579" s="4"/>
      <c r="I1579" s="2"/>
    </row>
    <row r="1580" spans="1:9" x14ac:dyDescent="0.2">
      <c r="A1580" s="3"/>
      <c r="B1580" s="2"/>
      <c r="C1580" s="3"/>
      <c r="D1580" s="3"/>
      <c r="E1580" s="4"/>
      <c r="F1580" s="4"/>
      <c r="G1580" s="4"/>
      <c r="H1580" s="4"/>
      <c r="I1580" s="2"/>
    </row>
    <row r="1581" spans="1:9" x14ac:dyDescent="0.2">
      <c r="A1581" s="107"/>
      <c r="B1581" s="107"/>
      <c r="C1581" s="3"/>
      <c r="D1581" s="3"/>
      <c r="E1581" s="4"/>
      <c r="F1581" s="4"/>
      <c r="G1581" s="4"/>
      <c r="H1581" s="4"/>
      <c r="I1581" s="2"/>
    </row>
    <row r="1582" spans="1:9" x14ac:dyDescent="0.2">
      <c r="A1582" s="107"/>
      <c r="B1582" s="107"/>
      <c r="C1582" s="3"/>
      <c r="D1582" s="3"/>
      <c r="E1582" s="4"/>
      <c r="F1582" s="4"/>
      <c r="G1582" s="4"/>
      <c r="H1582" s="4"/>
      <c r="I1582" s="2"/>
    </row>
    <row r="1583" spans="1:9" x14ac:dyDescent="0.2">
      <c r="A1583" s="3"/>
      <c r="B1583" s="2"/>
      <c r="C1583" s="3"/>
      <c r="D1583" s="3"/>
      <c r="E1583" s="4"/>
      <c r="F1583" s="4"/>
      <c r="G1583" s="4"/>
      <c r="H1583" s="4"/>
      <c r="I1583" s="2"/>
    </row>
    <row r="1584" spans="1:9" x14ac:dyDescent="0.2">
      <c r="A1584" s="3"/>
      <c r="B1584" s="3"/>
      <c r="E1584" s="4"/>
      <c r="F1584" s="4"/>
      <c r="G1584" s="4"/>
      <c r="H1584" s="4"/>
      <c r="I1584" s="2"/>
    </row>
    <row r="1585" spans="1:9" x14ac:dyDescent="0.2">
      <c r="A1585" s="3"/>
      <c r="B1585" s="3"/>
      <c r="E1585" s="4"/>
      <c r="F1585" s="4"/>
      <c r="G1585" s="4"/>
      <c r="H1585" s="4"/>
      <c r="I1585" s="2"/>
    </row>
    <row r="1586" spans="1:9" ht="12.75" customHeight="1" x14ac:dyDescent="0.2">
      <c r="A1586" s="3"/>
      <c r="B1586" s="2"/>
      <c r="C1586" s="109"/>
      <c r="D1586" s="109"/>
      <c r="E1586" s="4"/>
      <c r="F1586" s="4"/>
      <c r="G1586" s="4"/>
      <c r="H1586" s="4"/>
      <c r="I1586" s="2"/>
    </row>
    <row r="1587" spans="1:9" x14ac:dyDescent="0.2">
      <c r="A1587" s="3"/>
      <c r="B1587" s="2"/>
      <c r="C1587" s="3"/>
      <c r="D1587" s="3"/>
      <c r="E1587" s="4"/>
      <c r="F1587" s="4"/>
      <c r="G1587" s="4"/>
      <c r="H1587" s="4"/>
      <c r="I1587" s="2"/>
    </row>
    <row r="1588" spans="1:9" ht="25.5" customHeight="1" x14ac:dyDescent="0.2">
      <c r="A1588" s="3"/>
      <c r="B1588" s="2"/>
      <c r="C1588" s="109"/>
      <c r="D1588" s="109"/>
      <c r="E1588" s="4"/>
      <c r="F1588" s="4"/>
      <c r="G1588" s="4"/>
      <c r="H1588" s="4"/>
      <c r="I1588" s="2"/>
    </row>
    <row r="1589" spans="1:9" x14ac:dyDescent="0.2">
      <c r="A1589" s="3"/>
      <c r="B1589" s="2"/>
      <c r="C1589" s="42"/>
      <c r="D1589" s="42"/>
      <c r="E1589" s="4"/>
      <c r="F1589" s="4"/>
      <c r="G1589" s="4"/>
      <c r="H1589" s="4"/>
      <c r="I1589" s="2"/>
    </row>
    <row r="1590" spans="1:9" ht="12.75" customHeight="1" x14ac:dyDescent="0.2">
      <c r="A1590" s="3"/>
      <c r="B1590" s="2"/>
      <c r="C1590" s="109"/>
      <c r="D1590" s="109"/>
      <c r="E1590" s="4"/>
      <c r="F1590" s="4"/>
      <c r="G1590" s="4"/>
      <c r="H1590" s="4"/>
      <c r="I1590" s="2"/>
    </row>
    <row r="1591" spans="1:9" x14ac:dyDescent="0.2">
      <c r="A1591" s="3"/>
      <c r="B1591" s="2"/>
      <c r="C1591" s="3"/>
      <c r="D1591" s="3"/>
      <c r="E1591" s="4"/>
      <c r="F1591" s="4"/>
      <c r="G1591" s="4"/>
      <c r="H1591" s="4"/>
      <c r="I1591" s="2"/>
    </row>
    <row r="1592" spans="1:9" x14ac:dyDescent="0.2">
      <c r="A1592" s="3"/>
      <c r="B1592" s="2"/>
      <c r="C1592" s="3"/>
      <c r="D1592" s="3"/>
      <c r="E1592" s="4"/>
      <c r="F1592" s="4"/>
      <c r="G1592" s="4"/>
      <c r="H1592" s="4"/>
      <c r="I1592" s="2"/>
    </row>
    <row r="1593" spans="1:9" x14ac:dyDescent="0.2">
      <c r="A1593" s="3"/>
      <c r="B1593" s="3"/>
      <c r="E1593" s="4"/>
      <c r="F1593" s="4"/>
      <c r="G1593" s="4"/>
      <c r="H1593" s="4"/>
      <c r="I1593" s="2"/>
    </row>
  </sheetData>
  <mergeCells count="155">
    <mergeCell ref="C468:D468"/>
    <mergeCell ref="C498:D498"/>
    <mergeCell ref="C507:D507"/>
    <mergeCell ref="C530:D530"/>
    <mergeCell ref="C539:D539"/>
    <mergeCell ref="C583:D583"/>
    <mergeCell ref="F1473:G1473"/>
    <mergeCell ref="F1474:G1474"/>
    <mergeCell ref="C1590:D1590"/>
    <mergeCell ref="C1364:D1364"/>
    <mergeCell ref="C1367:D1367"/>
    <mergeCell ref="C1383:D1383"/>
    <mergeCell ref="C1181:D1181"/>
    <mergeCell ref="C1196:D1196"/>
    <mergeCell ref="C1203:D1203"/>
    <mergeCell ref="C1274:D1274"/>
    <mergeCell ref="C1289:D1289"/>
    <mergeCell ref="C1586:D1586"/>
    <mergeCell ref="C1588:D1588"/>
    <mergeCell ref="A1464:I1464"/>
    <mergeCell ref="B1465:I1465"/>
    <mergeCell ref="A1466:I1466"/>
    <mergeCell ref="A1468:I1468"/>
    <mergeCell ref="B1469:I1469"/>
    <mergeCell ref="B1470:I1470"/>
    <mergeCell ref="A272:C272"/>
    <mergeCell ref="A329:I329"/>
    <mergeCell ref="A332:C332"/>
    <mergeCell ref="A338:C338"/>
    <mergeCell ref="A339:C339"/>
    <mergeCell ref="A341:I341"/>
    <mergeCell ref="A349:C349"/>
    <mergeCell ref="C373:D373"/>
    <mergeCell ref="C375:D375"/>
    <mergeCell ref="A348:C348"/>
    <mergeCell ref="A350:C350"/>
    <mergeCell ref="A351:C351"/>
    <mergeCell ref="A352:C352"/>
    <mergeCell ref="A343:C343"/>
    <mergeCell ref="A344:C344"/>
    <mergeCell ref="A345:C345"/>
    <mergeCell ref="A346:C346"/>
    <mergeCell ref="A347:C347"/>
    <mergeCell ref="A354:H354"/>
    <mergeCell ref="A359:D359"/>
    <mergeCell ref="C363:D363"/>
    <mergeCell ref="A368:B368"/>
    <mergeCell ref="A369:B369"/>
    <mergeCell ref="B382:H382"/>
    <mergeCell ref="B385:D385"/>
    <mergeCell ref="C391:D391"/>
    <mergeCell ref="A1581:B1581"/>
    <mergeCell ref="A1582:B1582"/>
    <mergeCell ref="C796:D796"/>
    <mergeCell ref="C893:D893"/>
    <mergeCell ref="C418:D418"/>
    <mergeCell ref="A287:B287"/>
    <mergeCell ref="A288:I288"/>
    <mergeCell ref="A291:C291"/>
    <mergeCell ref="A327:I327"/>
    <mergeCell ref="C377:D377"/>
    <mergeCell ref="B410:D410"/>
    <mergeCell ref="B411:D411"/>
    <mergeCell ref="C436:D436"/>
    <mergeCell ref="C460:D460"/>
    <mergeCell ref="C987:D987"/>
    <mergeCell ref="C1061:D1061"/>
    <mergeCell ref="B1081:D1081"/>
    <mergeCell ref="C1130:D1130"/>
    <mergeCell ref="B1165:D1165"/>
    <mergeCell ref="F1475:G1475"/>
    <mergeCell ref="B1166:D1166"/>
    <mergeCell ref="A279:C279"/>
    <mergeCell ref="A280:C280"/>
    <mergeCell ref="A281:C281"/>
    <mergeCell ref="A282:C282"/>
    <mergeCell ref="A283:C283"/>
    <mergeCell ref="A284:C284"/>
    <mergeCell ref="A285:C285"/>
    <mergeCell ref="A286:C286"/>
    <mergeCell ref="A262:C262"/>
    <mergeCell ref="A263:C263"/>
    <mergeCell ref="A264:C264"/>
    <mergeCell ref="A265:C265"/>
    <mergeCell ref="A266:C266"/>
    <mergeCell ref="A273:C273"/>
    <mergeCell ref="A274:C274"/>
    <mergeCell ref="A275:C275"/>
    <mergeCell ref="A276:C276"/>
    <mergeCell ref="A277:C277"/>
    <mergeCell ref="A278:C278"/>
    <mergeCell ref="A267:C267"/>
    <mergeCell ref="A268:C268"/>
    <mergeCell ref="A269:C269"/>
    <mergeCell ref="A270:C270"/>
    <mergeCell ref="A271:C271"/>
    <mergeCell ref="A255:C255"/>
    <mergeCell ref="A256:C256"/>
    <mergeCell ref="A257:C257"/>
    <mergeCell ref="A258:C258"/>
    <mergeCell ref="A259:C259"/>
    <mergeCell ref="A260:C260"/>
    <mergeCell ref="A261:C261"/>
    <mergeCell ref="A249:C249"/>
    <mergeCell ref="A250:C250"/>
    <mergeCell ref="A251:C251"/>
    <mergeCell ref="A252:C252"/>
    <mergeCell ref="A253:C253"/>
    <mergeCell ref="A254:C254"/>
    <mergeCell ref="A243:C243"/>
    <mergeCell ref="A244:C244"/>
    <mergeCell ref="A245:C245"/>
    <mergeCell ref="A246:C246"/>
    <mergeCell ref="A247:C247"/>
    <mergeCell ref="A248:C248"/>
    <mergeCell ref="A237:C237"/>
    <mergeCell ref="A238:C238"/>
    <mergeCell ref="A239:C239"/>
    <mergeCell ref="A240:C240"/>
    <mergeCell ref="A241:C241"/>
    <mergeCell ref="A242:C242"/>
    <mergeCell ref="A232:C232"/>
    <mergeCell ref="A233:C233"/>
    <mergeCell ref="A234:C234"/>
    <mergeCell ref="A235:C235"/>
    <mergeCell ref="A236:C236"/>
    <mergeCell ref="A229:C229"/>
    <mergeCell ref="A230:C230"/>
    <mergeCell ref="A49:I49"/>
    <mergeCell ref="A50:I50"/>
    <mergeCell ref="A51:I51"/>
    <mergeCell ref="A53:I53"/>
    <mergeCell ref="A55:I55"/>
    <mergeCell ref="A201:C201"/>
    <mergeCell ref="A227:I227"/>
    <mergeCell ref="A58:C58"/>
    <mergeCell ref="A100:C100"/>
    <mergeCell ref="A112:C112"/>
    <mergeCell ref="A116:C116"/>
    <mergeCell ref="A176:C176"/>
    <mergeCell ref="A181:C181"/>
    <mergeCell ref="A231:C231"/>
    <mergeCell ref="A1:K1"/>
    <mergeCell ref="G5:J5"/>
    <mergeCell ref="B9:C9"/>
    <mergeCell ref="A18:I18"/>
    <mergeCell ref="A20:I20"/>
    <mergeCell ref="A44:C44"/>
    <mergeCell ref="A24:I24"/>
    <mergeCell ref="A26:C26"/>
    <mergeCell ref="A35:I35"/>
    <mergeCell ref="A37:C37"/>
    <mergeCell ref="A42:I42"/>
    <mergeCell ref="A21:I21"/>
    <mergeCell ref="D9:M9"/>
  </mergeCells>
  <printOptions horizontalCentered="1"/>
  <pageMargins left="0" right="0" top="0.59055118110236227" bottom="0.39370078740157483" header="0.35433070866141736" footer="0.19685039370078741"/>
  <pageSetup scale="80" fitToHeight="0" orientation="landscape" verticalDpi="300" r:id="rId1"/>
  <headerFooter alignWithMargins="0">
    <oddFooter>&amp;R&amp;"Times New Roman,Uobičajeno"&amp;8&amp;P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Izvještaj o izvršenju proračuna</vt:lpstr>
      <vt:lpstr>'Izvještaj o izvršenju proračuna'!Podrucje_ispisa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</dc:creator>
  <cp:lastModifiedBy>Jelena Milčić</cp:lastModifiedBy>
  <cp:lastPrinted>2025-10-19T16:22:38Z</cp:lastPrinted>
  <dcterms:created xsi:type="dcterms:W3CDTF">2025-09-01T11:46:28Z</dcterms:created>
  <dcterms:modified xsi:type="dcterms:W3CDTF">2025-10-19T16:22:42Z</dcterms:modified>
</cp:coreProperties>
</file>